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推進関連\条件入力書\"/>
    </mc:Choice>
  </mc:AlternateContent>
  <xr:revisionPtr revIDLastSave="0" documentId="8_{2E3ECEE0-E1D0-4C3C-BDAC-F01DF6745111}" xr6:coauthVersionLast="47" xr6:coauthVersionMax="47" xr10:uidLastSave="{00000000-0000-0000-0000-000000000000}"/>
  <bookViews>
    <workbookView xWindow="-120" yWindow="-120" windowWidth="24240" windowHeight="13020" tabRatio="896" activeTab="1" xr2:uid="{00000000-000D-0000-FFFF-FFFF00000000}"/>
  </bookViews>
  <sheets>
    <sheet name="記入例" sheetId="5" r:id="rId1"/>
    <sheet name="施工条件" sheetId="4" r:id="rId2"/>
  </sheets>
  <definedNames>
    <definedName name="ｍ当り単価" localSheetId="0">#REF!</definedName>
    <definedName name="ｍ当り単価">#REF!</definedName>
    <definedName name="_xlnm.Print_Area" localSheetId="0">記入例!$A$1:$AG$117</definedName>
    <definedName name="_xlnm.Print_Area" localSheetId="1">施工条件!$A$1:$AG$117</definedName>
    <definedName name="鏡切り" localSheetId="0">#REF!</definedName>
    <definedName name="鏡切り">#REF!</definedName>
    <definedName name="鋼管損料" localSheetId="0">#REF!</definedName>
    <definedName name="鋼管損料">#REF!</definedName>
    <definedName name="泥水処分費" localSheetId="0">#REF!</definedName>
    <definedName name="泥水処分費">#REF!</definedName>
    <definedName name="電力量" localSheetId="0">#REF!</definedName>
    <definedName name="電力量">#REF!</definedName>
    <definedName name="日進量" localSheetId="0">#REF!</definedName>
    <definedName name="日進量">#REF!</definedName>
    <definedName name="不稼動係数" localSheetId="0">#REF!</definedName>
    <definedName name="不稼動係数">#REF!</definedName>
  </definedNames>
  <calcPr calcId="191029"/>
</workbook>
</file>

<file path=xl/calcChain.xml><?xml version="1.0" encoding="utf-8"?>
<calcChain xmlns="http://schemas.openxmlformats.org/spreadsheetml/2006/main">
  <c r="N32" i="5" l="1"/>
  <c r="N33" i="5" s="1"/>
  <c r="AB106" i="5" l="1"/>
  <c r="AP52" i="5" s="1"/>
  <c r="AB101" i="5"/>
  <c r="AP51" i="5" s="1"/>
  <c r="AB96" i="5"/>
  <c r="AB91" i="5"/>
  <c r="AB86" i="5"/>
  <c r="AP48" i="5" s="1"/>
  <c r="AB81" i="5"/>
  <c r="AP47" i="5" s="1"/>
  <c r="AB76" i="5"/>
  <c r="AP46" i="5" s="1"/>
  <c r="AB71" i="5"/>
  <c r="C69" i="5"/>
  <c r="C74" i="5" s="1"/>
  <c r="C79" i="5" s="1"/>
  <c r="C84" i="5" s="1"/>
  <c r="C89" i="5" s="1"/>
  <c r="C94" i="5" s="1"/>
  <c r="C99" i="5" s="1"/>
  <c r="C104" i="5" s="1"/>
  <c r="C109" i="5" s="1"/>
  <c r="W67" i="5"/>
  <c r="W72" i="5" s="1"/>
  <c r="W77" i="5" s="1"/>
  <c r="W82" i="5" s="1"/>
  <c r="W87" i="5" s="1"/>
  <c r="W92" i="5" s="1"/>
  <c r="W97" i="5" s="1"/>
  <c r="W102" i="5" s="1"/>
  <c r="W107" i="5" s="1"/>
  <c r="R67" i="5"/>
  <c r="R72" i="5" s="1"/>
  <c r="R77" i="5" s="1"/>
  <c r="R82" i="5" s="1"/>
  <c r="R87" i="5" s="1"/>
  <c r="R92" i="5" s="1"/>
  <c r="R97" i="5" s="1"/>
  <c r="R102" i="5" s="1"/>
  <c r="R107" i="5" s="1"/>
  <c r="C67" i="5"/>
  <c r="C72" i="5" s="1"/>
  <c r="C77" i="5" s="1"/>
  <c r="C82" i="5" s="1"/>
  <c r="C87" i="5" s="1"/>
  <c r="C92" i="5" s="1"/>
  <c r="C97" i="5" s="1"/>
  <c r="C102" i="5" s="1"/>
  <c r="C107" i="5" s="1"/>
  <c r="AB66" i="5"/>
  <c r="AB61" i="5"/>
  <c r="AP43" i="5" s="1"/>
  <c r="AP50" i="5"/>
  <c r="AP49" i="5"/>
  <c r="AP45" i="5"/>
  <c r="AP44" i="5"/>
  <c r="AK31" i="5"/>
  <c r="N29" i="5"/>
  <c r="AK23" i="5"/>
  <c r="AK20" i="5"/>
  <c r="AR12" i="5"/>
  <c r="AQ9" i="5"/>
  <c r="AR13" i="5" s="1"/>
  <c r="AP9" i="5"/>
  <c r="AR11" i="5" s="1"/>
  <c r="AK8" i="5"/>
  <c r="AK7" i="5"/>
  <c r="N19" i="5" l="1"/>
  <c r="N11" i="5"/>
  <c r="N29" i="4"/>
  <c r="AK20" i="4" l="1"/>
  <c r="AB68" i="4"/>
  <c r="AP43" i="4" s="1"/>
  <c r="AK31" i="4" l="1"/>
  <c r="AK23" i="4"/>
  <c r="AK8" i="4"/>
  <c r="AK7" i="4"/>
  <c r="AB113" i="4" l="1"/>
  <c r="AP52" i="4" s="1"/>
  <c r="AB108" i="4"/>
  <c r="AP51" i="4" s="1"/>
  <c r="AB103" i="4"/>
  <c r="AP50" i="4" s="1"/>
  <c r="AB98" i="4"/>
  <c r="AP49" i="4" s="1"/>
  <c r="AB93" i="4"/>
  <c r="AP48" i="4" s="1"/>
  <c r="AB88" i="4"/>
  <c r="AP47" i="4" s="1"/>
  <c r="AB83" i="4"/>
  <c r="AP46" i="4" s="1"/>
  <c r="AB78" i="4"/>
  <c r="AP45" i="4" s="1"/>
  <c r="AB73" i="4"/>
  <c r="AP44" i="4" s="1"/>
  <c r="N11" i="4" l="1"/>
  <c r="N19" i="4"/>
  <c r="AQ9" i="4"/>
  <c r="AP9" i="4"/>
  <c r="AR11" i="4" s="1"/>
  <c r="W74" i="4" l="1"/>
  <c r="W79" i="4" s="1"/>
  <c r="W84" i="4" s="1"/>
  <c r="W89" i="4" s="1"/>
  <c r="W94" i="4" s="1"/>
  <c r="W99" i="4" s="1"/>
  <c r="W104" i="4" s="1"/>
  <c r="W109" i="4" s="1"/>
  <c r="W114" i="4" s="1"/>
  <c r="R74" i="4"/>
  <c r="R79" i="4" s="1"/>
  <c r="R84" i="4" s="1"/>
  <c r="R89" i="4" s="1"/>
  <c r="R94" i="4" s="1"/>
  <c r="R99" i="4" s="1"/>
  <c r="R104" i="4" s="1"/>
  <c r="R109" i="4" s="1"/>
  <c r="R114" i="4" s="1"/>
  <c r="C76" i="4"/>
  <c r="C81" i="4" s="1"/>
  <c r="C86" i="4" s="1"/>
  <c r="C91" i="4" s="1"/>
  <c r="C96" i="4" s="1"/>
  <c r="C101" i="4" s="1"/>
  <c r="C106" i="4" s="1"/>
  <c r="C111" i="4" s="1"/>
  <c r="C116" i="4" s="1"/>
  <c r="C74" i="4"/>
  <c r="C79" i="4" s="1"/>
  <c r="C84" i="4" s="1"/>
  <c r="C89" i="4" s="1"/>
  <c r="C94" i="4" s="1"/>
  <c r="C99" i="4" s="1"/>
  <c r="C104" i="4" s="1"/>
  <c r="C109" i="4" s="1"/>
  <c r="C114" i="4" s="1"/>
  <c r="AR13" i="4"/>
  <c r="AR1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新川</author>
    <author>Terakawa</author>
    <author>konodo4</author>
    <author>terakawa</author>
    <author>sawada</author>
    <author>shinkawa</author>
  </authors>
  <commentList>
    <comment ref="AK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１：昼間
２：夜間
３：昼夜間
通常は１を選択する。</t>
        </r>
      </text>
    </comment>
    <comment ref="S10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Terakawa:</t>
        </r>
        <r>
          <rPr>
            <sz val="9"/>
            <color indexed="81"/>
            <rFont val="ＭＳ Ｐゴシック"/>
            <family val="3"/>
            <charset val="128"/>
          </rPr>
          <t xml:space="preserve">
選択して下さい。</t>
        </r>
      </text>
    </comment>
    <comment ref="N11" authorId="2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スパン数は自動判別する。入力不要。</t>
        </r>
      </text>
    </comment>
    <comment ref="N19" authorId="3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自動計算、入力不要</t>
        </r>
      </text>
    </comment>
    <comment ref="AK23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０：なし
１：あり　通常は０</t>
        </r>
      </text>
    </comment>
    <comment ref="N29" authorId="4" shapeId="0" xr:uid="{00000000-0006-0000-0000-000006000000}">
      <text>
        <r>
          <rPr>
            <sz val="10"/>
            <color indexed="81"/>
            <rFont val="ＭＳ Ｐゴシック"/>
            <family val="3"/>
            <charset val="128"/>
          </rPr>
          <t>呼び径により自動計算
φ2000㎜：CBJ100
φ2500㎜：CBJ200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33" authorId="5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必要に応じて計上する</t>
        </r>
      </text>
    </comment>
    <comment ref="X52" authorId="5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岩盤の種類を記入
してください。</t>
        </r>
      </text>
    </comment>
    <comment ref="X54" authorId="5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岩盤の強度を記入
してください。</t>
        </r>
      </text>
    </comment>
    <comment ref="C62" authorId="2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砂質土
粘性土
泥岩
軟岩Ⅰ-ｂ
　　の時に使用する。</t>
        </r>
      </text>
    </comment>
    <comment ref="R62" authorId="4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玉石混じり砂礫土
玉石混じり礫質土
玉石ⅠⅡ
巨礫・転石
の時に使用する</t>
        </r>
      </text>
    </comment>
    <comment ref="W62" authorId="4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玉石混じり砂礫土
玉石混じり礫質土
玉石ⅠⅡ
巨礫・転石
の時に使用する。</t>
        </r>
      </text>
    </comment>
    <comment ref="C64" authorId="4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砂質土
粘性土
泥岩
軟岩Ⅰ-ｂ
の時に使用する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Terakawa</author>
    <author>新川</author>
    <author>terakawa</author>
    <author>konodo4</author>
    <author>sawada</author>
    <author>konodo</author>
    <author>shinkawa</author>
    <author>admin</author>
  </authors>
  <commentList>
    <comment ref="N7" authorId="0" shapeId="0" xr:uid="{00000000-0006-0000-0100-000001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N8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AK8" authorId="1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１：昼間
２：夜間
３：昼夜間
通常は１を選択する。</t>
        </r>
      </text>
    </comment>
    <comment ref="N9" authorId="1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８時間のみ
16・20時間はありません。</t>
        </r>
      </text>
    </comment>
    <comment ref="N10" authorId="2" shapeId="0" xr:uid="{00000000-0006-0000-01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
選択してください。</t>
        </r>
      </text>
    </comment>
    <comment ref="S10" authorId="0" shapeId="0" xr:uid="{00000000-0006-0000-01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N11" authorId="3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スパン数は自動判別する。入力不要。</t>
        </r>
      </text>
    </comment>
    <comment ref="N19" authorId="1" shapeId="0" xr:uid="{00000000-0006-0000-0100-000008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各スパンの推進延長を入力すると自動計算
記入不要</t>
        </r>
      </text>
    </comment>
    <comment ref="N20" authorId="3" shapeId="0" xr:uid="{00000000-0006-0000-0100-00000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選択して下さい。</t>
        </r>
      </text>
    </comment>
    <comment ref="N22" authorId="1" shapeId="0" xr:uid="{00000000-0006-0000-0100-00000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各スパンでの最大値を入力する。</t>
        </r>
      </text>
    </comment>
    <comment ref="N23" authorId="0" shapeId="0" xr:uid="{00000000-0006-0000-0100-00000B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AK23" authorId="1" shapeId="0" xr:uid="{00000000-0006-0000-01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０：なし
１：あり　通常は０</t>
        </r>
      </text>
    </comment>
    <comment ref="N24" authorId="1" shapeId="0" xr:uid="{00000000-0006-0000-0100-00000D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指定のある場合のみ入力する。</t>
        </r>
      </text>
    </comment>
    <comment ref="N25" authorId="1" shapeId="0" xr:uid="{00000000-0006-0000-01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指定のある場合のみ入力する。</t>
        </r>
      </text>
    </comment>
    <comment ref="N26" authorId="4" shapeId="0" xr:uid="{00000000-0006-0000-0100-00000F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残土処分費を入れる
（運搬費含む）</t>
        </r>
      </text>
    </comment>
    <comment ref="N27" authorId="4" shapeId="0" xr:uid="{00000000-0006-0000-0100-000010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泥水処分費を入れる
（運搬費を含む）</t>
        </r>
      </text>
    </comment>
    <comment ref="N28" authorId="5" shapeId="0" xr:uid="{00000000-0006-0000-0100-00001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1
1.2
2
2.43
</t>
        </r>
      </text>
    </comment>
    <comment ref="N30" authorId="0" shapeId="0" xr:uid="{00000000-0006-0000-01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通常1.5としています。
入力して下さい。</t>
        </r>
      </text>
    </comment>
    <comment ref="N31" authorId="0" shapeId="0" xr:uid="{00000000-0006-0000-0100-000013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N32" authorId="4" shapeId="0" xr:uid="{00000000-0006-0000-0100-000014000000}">
      <text>
        <r>
          <rPr>
            <sz val="10"/>
            <color indexed="81"/>
            <rFont val="ＭＳ Ｐゴシック"/>
            <family val="3"/>
            <charset val="128"/>
          </rPr>
          <t>地下水位を入力</t>
        </r>
      </text>
    </comment>
    <comment ref="N33" authorId="4" shapeId="0" xr:uid="{00000000-0006-0000-0100-000015000000}">
      <text>
        <r>
          <rPr>
            <sz val="10"/>
            <color indexed="81"/>
            <rFont val="ＭＳ Ｐゴシック"/>
            <family val="3"/>
            <charset val="128"/>
          </rPr>
          <t xml:space="preserve">ご指定してください。
</t>
        </r>
      </text>
    </comment>
    <comment ref="S33" authorId="6" shapeId="0" xr:uid="{00000000-0006-0000-0100-00001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必要に応じて計上する</t>
        </r>
      </text>
    </comment>
    <comment ref="N34" authorId="4" shapeId="0" xr:uid="{00000000-0006-0000-0100-000017000000}">
      <text>
        <r>
          <rPr>
            <sz val="10"/>
            <color indexed="81"/>
            <rFont val="ＭＳ Ｐゴシック"/>
            <family val="3"/>
            <charset val="128"/>
          </rPr>
          <t xml:space="preserve">選択してください。
</t>
        </r>
      </text>
    </comment>
    <comment ref="S34" authorId="7" shapeId="0" xr:uid="{00000000-0006-0000-0100-000018000000}">
      <text>
        <r>
          <rPr>
            <b/>
            <sz val="9"/>
            <color indexed="81"/>
            <rFont val="ＭＳ Ｐゴシック"/>
            <family val="3"/>
            <charset val="128"/>
          </rPr>
          <t>必要容量はこちらで計算致します。</t>
        </r>
      </text>
    </comment>
    <comment ref="X52" authorId="6" shapeId="0" xr:uid="{00000000-0006-0000-0100-000019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岩盤の種類を記入してください。</t>
        </r>
      </text>
    </comment>
    <comment ref="X53" authorId="6" shapeId="0" xr:uid="{00000000-0006-0000-0100-00001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岩盤の強度を記入してください。</t>
        </r>
      </text>
    </comment>
    <comment ref="AA53" authorId="0" shapeId="0" xr:uid="{00000000-0006-0000-0100-00001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単位を選択して下さい。</t>
        </r>
      </text>
    </comment>
    <comment ref="C69" authorId="3" shapeId="0" xr:uid="{00000000-0006-0000-0100-00001C000000}">
      <text>
        <r>
          <rPr>
            <b/>
            <sz val="9"/>
            <color indexed="81"/>
            <rFont val="ＭＳ Ｐゴシック"/>
            <family val="3"/>
            <charset val="128"/>
            <scheme val="minor"/>
          </rPr>
          <t xml:space="preserve">
砂質土
粘性土
泥岩
軟岩Ⅰ-ｂ
　　の時に使用する。</t>
        </r>
      </text>
    </comment>
    <comment ref="R69" authorId="4" shapeId="0" xr:uid="{00000000-0006-0000-0100-00001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玉石混じり砂礫土
玉石混じり礫質土
玉石ⅠⅡ
玉石Ⅱ
巨礫・転石
の時に使用する</t>
        </r>
      </text>
    </comment>
    <comment ref="W69" authorId="4" shapeId="0" xr:uid="{00000000-0006-0000-0100-00001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玉石混じり砂礫土
玉石混じり礫質土
玉石ⅠⅡ
玉石Ⅱ
巨礫・転石
の時に使用する</t>
        </r>
      </text>
    </comment>
    <comment ref="C71" authorId="3" shapeId="0" xr:uid="{00000000-0006-0000-0100-00001F000000}">
      <text>
        <r>
          <rPr>
            <b/>
            <sz val="9"/>
            <color indexed="81"/>
            <rFont val="ＭＳ Ｐゴシック"/>
            <family val="3"/>
            <charset val="128"/>
            <scheme val="minor"/>
          </rPr>
          <t xml:space="preserve">
砂質土
粘性土
泥岩
軟岩Ⅰ-ｂ
　　の時に使用する。</t>
        </r>
      </text>
    </comment>
  </commentList>
</comments>
</file>

<file path=xl/sharedStrings.xml><?xml version="1.0" encoding="utf-8"?>
<sst xmlns="http://schemas.openxmlformats.org/spreadsheetml/2006/main" count="642" uniqueCount="202">
  <si>
    <t>先導体呼び径</t>
    <rPh sb="0" eb="2">
      <t>センドウ</t>
    </rPh>
    <rPh sb="2" eb="3">
      <t>タイ</t>
    </rPh>
    <phoneticPr fontId="2"/>
  </si>
  <si>
    <t>工事NO．</t>
    <phoneticPr fontId="2"/>
  </si>
  <si>
    <t>使用</t>
    <phoneticPr fontId="2"/>
  </si>
  <si>
    <t>残土運搬距離（Km)</t>
    <phoneticPr fontId="2"/>
  </si>
  <si>
    <t>泥水運搬距離（Km）</t>
    <phoneticPr fontId="2"/>
  </si>
  <si>
    <t>m</t>
    <phoneticPr fontId="2"/>
  </si>
  <si>
    <t>m</t>
    <phoneticPr fontId="2"/>
  </si>
  <si>
    <t>ライナー</t>
    <phoneticPr fontId="2"/>
  </si>
  <si>
    <t>ケーシング</t>
    <phoneticPr fontId="2"/>
  </si>
  <si>
    <t>ケーシング</t>
    <phoneticPr fontId="2"/>
  </si>
  <si>
    <t>㎞</t>
    <phoneticPr fontId="2"/>
  </si>
  <si>
    <t>不稼動係数</t>
    <rPh sb="0" eb="1">
      <t>フ</t>
    </rPh>
    <rPh sb="1" eb="3">
      <t>カドウ</t>
    </rPh>
    <rPh sb="3" eb="5">
      <t>ケイスウ</t>
    </rPh>
    <phoneticPr fontId="2"/>
  </si>
  <si>
    <t>なし</t>
  </si>
  <si>
    <t>施　工　条　件　書　（泥 水 式）</t>
    <rPh sb="0" eb="1">
      <t>シ</t>
    </rPh>
    <rPh sb="2" eb="3">
      <t>コウ</t>
    </rPh>
    <rPh sb="4" eb="5">
      <t>ジョウ</t>
    </rPh>
    <rPh sb="6" eb="7">
      <t>ケン</t>
    </rPh>
    <rPh sb="8" eb="9">
      <t>ショ</t>
    </rPh>
    <rPh sb="11" eb="12">
      <t>ドロ</t>
    </rPh>
    <rPh sb="13" eb="14">
      <t>ミズ</t>
    </rPh>
    <rPh sb="15" eb="16">
      <t>シキ</t>
    </rPh>
    <phoneticPr fontId="2"/>
  </si>
  <si>
    <t>工事件名</t>
  </si>
  <si>
    <t>都道府県名</t>
  </si>
  <si>
    <t>作業区分</t>
  </si>
  <si>
    <t>作業時間（施工時間）</t>
  </si>
  <si>
    <t>h</t>
  </si>
  <si>
    <t>mm</t>
  </si>
  <si>
    <t>スパン数</t>
  </si>
  <si>
    <t>スパン</t>
  </si>
  <si>
    <t>発進立坑数</t>
  </si>
  <si>
    <t>箇所</t>
  </si>
  <si>
    <t>鋼矢板Ⅱ</t>
  </si>
  <si>
    <t>鋼矢板Ⅲ</t>
  </si>
  <si>
    <t>到達立坑数</t>
  </si>
  <si>
    <t>両発進立坑数</t>
  </si>
  <si>
    <t>総推進延長</t>
  </si>
  <si>
    <t>m</t>
  </si>
  <si>
    <t>スパン別条件</t>
  </si>
  <si>
    <t>第1スパン</t>
  </si>
  <si>
    <t>砂礫土</t>
  </si>
  <si>
    <t>礫質土</t>
  </si>
  <si>
    <t>軟岩(I-a）</t>
  </si>
  <si>
    <t>軟岩(I-b)</t>
  </si>
  <si>
    <t>軟岩(II)</t>
  </si>
  <si>
    <t>中硬岩</t>
  </si>
  <si>
    <t>硬岩(I)</t>
  </si>
  <si>
    <t>硬岩(II)</t>
  </si>
  <si>
    <t>第2スパン</t>
  </si>
  <si>
    <t>第3スパン</t>
  </si>
  <si>
    <t>第4スパン</t>
  </si>
  <si>
    <t>第5スパン</t>
  </si>
  <si>
    <t>第6スパン</t>
  </si>
  <si>
    <t>第7スパン</t>
  </si>
  <si>
    <t>第8スパン</t>
  </si>
  <si>
    <t>第9スパン</t>
  </si>
  <si>
    <t>第10スパン</t>
  </si>
  <si>
    <t>北海道</t>
  </si>
  <si>
    <t>沖縄県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</si>
  <si>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</si>
  <si>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</si>
  <si>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</si>
  <si>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</si>
  <si>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</si>
  <si>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</si>
  <si>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</si>
  <si>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</si>
  <si>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</si>
  <si>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</si>
  <si>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</si>
  <si>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</si>
  <si>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</si>
  <si>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</si>
  <si>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長野県</t>
  </si>
  <si>
    <t>新潟県</t>
  </si>
  <si>
    <t>富山県</t>
  </si>
  <si>
    <t>石川県</t>
  </si>
  <si>
    <t>岐阜県</t>
  </si>
  <si>
    <t>静岡県</t>
  </si>
  <si>
    <t>愛知県</t>
  </si>
  <si>
    <t>三重県</t>
  </si>
  <si>
    <t>福井県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</si>
  <si>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</si>
  <si>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</si>
  <si>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</si>
  <si>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</si>
  <si>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</si>
  <si>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</si>
  <si>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</si>
  <si>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</si>
  <si>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</si>
  <si>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</si>
  <si>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</si>
  <si>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</si>
  <si>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</si>
  <si>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</si>
  <si>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</si>
  <si>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</si>
  <si>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</si>
  <si>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</si>
  <si>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</si>
  <si>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</si>
  <si>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</si>
  <si>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</si>
  <si>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地上配管長(m)</t>
    <rPh sb="2" eb="3">
      <t>クバ</t>
    </rPh>
    <rPh sb="3" eb="5">
      <t>カンチョウ</t>
    </rPh>
    <phoneticPr fontId="2"/>
  </si>
  <si>
    <t>人孔</t>
    <rPh sb="0" eb="1">
      <t>ジン</t>
    </rPh>
    <rPh sb="1" eb="2">
      <t>コウ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</si>
  <si>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</si>
  <si>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</si>
  <si>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</si>
  <si>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推進管長</t>
    <rPh sb="0" eb="2">
      <t>スイシン</t>
    </rPh>
    <rPh sb="2" eb="4">
      <t>カンチョウ</t>
    </rPh>
    <phoneticPr fontId="2"/>
  </si>
  <si>
    <t>標準　30m</t>
    <rPh sb="0" eb="2">
      <t>ヒョウジュン</t>
    </rPh>
    <phoneticPr fontId="2"/>
  </si>
  <si>
    <t>砂質土</t>
    <rPh sb="0" eb="1">
      <t>サ</t>
    </rPh>
    <rPh sb="1" eb="2">
      <t>シツ</t>
    </rPh>
    <rPh sb="2" eb="3">
      <t>ド</t>
    </rPh>
    <phoneticPr fontId="2"/>
  </si>
  <si>
    <t>玉石Ⅰ</t>
    <rPh sb="0" eb="2">
      <t>タマイシ</t>
    </rPh>
    <phoneticPr fontId="2"/>
  </si>
  <si>
    <t>鋼管</t>
    <rPh sb="0" eb="2">
      <t>コウカン</t>
    </rPh>
    <phoneticPr fontId="2"/>
  </si>
  <si>
    <t>鉄筋コンクリート管</t>
    <rPh sb="0" eb="2">
      <t>テッキン</t>
    </rPh>
    <rPh sb="8" eb="9">
      <t>カン</t>
    </rPh>
    <phoneticPr fontId="2"/>
  </si>
  <si>
    <t>ダクタイル管（GS）</t>
    <rPh sb="5" eb="6">
      <t>カン</t>
    </rPh>
    <phoneticPr fontId="2"/>
  </si>
  <si>
    <t>玉石混り砂礫土</t>
    <rPh sb="0" eb="2">
      <t>タマイシ</t>
    </rPh>
    <rPh sb="2" eb="3">
      <t>マ</t>
    </rPh>
    <rPh sb="4" eb="6">
      <t>サレキ</t>
    </rPh>
    <rPh sb="6" eb="7">
      <t>ド</t>
    </rPh>
    <phoneticPr fontId="2"/>
  </si>
  <si>
    <t>発進立坑寸法（円形小立坑の場合）</t>
    <rPh sb="0" eb="2">
      <t>ハッシン</t>
    </rPh>
    <rPh sb="2" eb="4">
      <t>タテコウ</t>
    </rPh>
    <rPh sb="4" eb="6">
      <t>スンポウ</t>
    </rPh>
    <rPh sb="7" eb="9">
      <t>エンケイ</t>
    </rPh>
    <rPh sb="9" eb="10">
      <t>ショウ</t>
    </rPh>
    <rPh sb="10" eb="12">
      <t>タテコウ</t>
    </rPh>
    <rPh sb="13" eb="15">
      <t>バアイ</t>
    </rPh>
    <phoneticPr fontId="2"/>
  </si>
  <si>
    <t>発進立坑最大土被り(m)</t>
    <rPh sb="0" eb="2">
      <t>ハッシン</t>
    </rPh>
    <rPh sb="2" eb="4">
      <t>タテコウ</t>
    </rPh>
    <phoneticPr fontId="2"/>
  </si>
  <si>
    <t>中間立坑</t>
    <rPh sb="0" eb="2">
      <t>チュウカン</t>
    </rPh>
    <rPh sb="2" eb="4">
      <t>タテコウ</t>
    </rPh>
    <phoneticPr fontId="2"/>
  </si>
  <si>
    <t>（前回提出工事No.　C・・・）</t>
    <rPh sb="1" eb="3">
      <t>ゼンカイ</t>
    </rPh>
    <rPh sb="3" eb="5">
      <t>テイシュツ</t>
    </rPh>
    <rPh sb="5" eb="7">
      <t>コウジ</t>
    </rPh>
    <phoneticPr fontId="2"/>
  </si>
  <si>
    <t>ご依頼日：</t>
    <rPh sb="1" eb="3">
      <t>イライ</t>
    </rPh>
    <rPh sb="3" eb="4">
      <t>ビ</t>
    </rPh>
    <phoneticPr fontId="2"/>
  </si>
  <si>
    <t>ご担当者：</t>
    <rPh sb="1" eb="3">
      <t>タントウ</t>
    </rPh>
    <rPh sb="3" eb="4">
      <t>シャ</t>
    </rPh>
    <phoneticPr fontId="2"/>
  </si>
  <si>
    <t>昼間</t>
    <rPh sb="0" eb="2">
      <t>ヒルマ</t>
    </rPh>
    <phoneticPr fontId="2"/>
  </si>
  <si>
    <t>夜間</t>
    <rPh sb="0" eb="2">
      <t>ヤカン</t>
    </rPh>
    <phoneticPr fontId="2"/>
  </si>
  <si>
    <t>昼夜間</t>
    <rPh sb="0" eb="2">
      <t>チュウヤ</t>
    </rPh>
    <rPh sb="2" eb="3">
      <t>カン</t>
    </rPh>
    <phoneticPr fontId="2"/>
  </si>
  <si>
    <t>管種</t>
    <rPh sb="0" eb="1">
      <t>カン</t>
    </rPh>
    <rPh sb="1" eb="2">
      <t>シュ</t>
    </rPh>
    <phoneticPr fontId="2"/>
  </si>
  <si>
    <t>/</t>
    <phoneticPr fontId="2"/>
  </si>
  <si>
    <t>なし</t>
    <phoneticPr fontId="2"/>
  </si>
  <si>
    <t>あり</t>
    <phoneticPr fontId="2"/>
  </si>
  <si>
    <t>車上プラント</t>
    <rPh sb="0" eb="2">
      <t>シャジョウ</t>
    </rPh>
    <phoneticPr fontId="2"/>
  </si>
  <si>
    <t>定置式</t>
    <rPh sb="0" eb="2">
      <t>テイチ</t>
    </rPh>
    <rPh sb="2" eb="3">
      <t>シキ</t>
    </rPh>
    <phoneticPr fontId="2"/>
  </si>
  <si>
    <t>円</t>
    <rPh sb="0" eb="1">
      <t>エン</t>
    </rPh>
    <phoneticPr fontId="2"/>
  </si>
  <si>
    <t>残土処分費（立米当り、運搬費込）</t>
    <rPh sb="2" eb="4">
      <t>ショブン</t>
    </rPh>
    <rPh sb="4" eb="5">
      <t>ヒ</t>
    </rPh>
    <rPh sb="6" eb="8">
      <t>リュウベイ</t>
    </rPh>
    <rPh sb="8" eb="9">
      <t>アタ</t>
    </rPh>
    <rPh sb="11" eb="13">
      <t>ウンパン</t>
    </rPh>
    <rPh sb="13" eb="14">
      <t>ヒ</t>
    </rPh>
    <rPh sb="14" eb="15">
      <t>コミ</t>
    </rPh>
    <phoneticPr fontId="2"/>
  </si>
  <si>
    <t>泥水処分費（立米当り、運搬費込）</t>
    <rPh sb="0" eb="2">
      <t>デイスイ</t>
    </rPh>
    <rPh sb="2" eb="4">
      <t>ショブン</t>
    </rPh>
    <rPh sb="4" eb="5">
      <t>ヒ</t>
    </rPh>
    <rPh sb="6" eb="8">
      <t>リュウベイ</t>
    </rPh>
    <rPh sb="8" eb="9">
      <t>アタ</t>
    </rPh>
    <rPh sb="11" eb="13">
      <t>ウンパン</t>
    </rPh>
    <rPh sb="13" eb="14">
      <t>ヒ</t>
    </rPh>
    <rPh sb="14" eb="15">
      <t>コミ</t>
    </rPh>
    <phoneticPr fontId="2"/>
  </si>
  <si>
    <t>最大礫径（3倍径）</t>
    <rPh sb="0" eb="2">
      <t>サイダイ</t>
    </rPh>
    <rPh sb="2" eb="3">
      <t>レキ</t>
    </rPh>
    <rPh sb="3" eb="4">
      <t>ケイ</t>
    </rPh>
    <rPh sb="6" eb="7">
      <t>バイ</t>
    </rPh>
    <rPh sb="7" eb="8">
      <t>ケイ</t>
    </rPh>
    <phoneticPr fontId="2"/>
  </si>
  <si>
    <t>mm</t>
    <phoneticPr fontId="2"/>
  </si>
  <si>
    <t>礫率</t>
    <rPh sb="0" eb="1">
      <t>レキ</t>
    </rPh>
    <rPh sb="1" eb="2">
      <t>リツ</t>
    </rPh>
    <phoneticPr fontId="2"/>
  </si>
  <si>
    <t>%</t>
    <phoneticPr fontId="2"/>
  </si>
  <si>
    <t>その他</t>
    <rPh sb="2" eb="3">
      <t>タ</t>
    </rPh>
    <phoneticPr fontId="2"/>
  </si>
  <si>
    <t>新規計画物件</t>
    <rPh sb="0" eb="2">
      <t>シンキ</t>
    </rPh>
    <rPh sb="2" eb="4">
      <t>ケイカク</t>
    </rPh>
    <rPh sb="4" eb="6">
      <t>ブッケン</t>
    </rPh>
    <phoneticPr fontId="2"/>
  </si>
  <si>
    <t>透水係数</t>
    <rPh sb="0" eb="2">
      <t>トウスイ</t>
    </rPh>
    <rPh sb="2" eb="4">
      <t>ケイスウ</t>
    </rPh>
    <phoneticPr fontId="2"/>
  </si>
  <si>
    <t>軌道横断</t>
    <rPh sb="0" eb="2">
      <t>キドウ</t>
    </rPh>
    <rPh sb="2" eb="4">
      <t>オウダン</t>
    </rPh>
    <phoneticPr fontId="2"/>
  </si>
  <si>
    <t>河川横断</t>
    <rPh sb="0" eb="2">
      <t>カセン</t>
    </rPh>
    <rPh sb="2" eb="4">
      <t>オウダン</t>
    </rPh>
    <phoneticPr fontId="2"/>
  </si>
  <si>
    <t>国道横断</t>
    <rPh sb="0" eb="2">
      <t>コクドウ</t>
    </rPh>
    <rPh sb="2" eb="4">
      <t>オウダン</t>
    </rPh>
    <phoneticPr fontId="2"/>
  </si>
  <si>
    <t>物質収支計算が必要な場合は粒度構成をご記入下さい。</t>
    <rPh sb="0" eb="2">
      <t>ブッシツ</t>
    </rPh>
    <rPh sb="2" eb="4">
      <t>シュウシ</t>
    </rPh>
    <rPh sb="4" eb="6">
      <t>ケイサン</t>
    </rPh>
    <rPh sb="7" eb="9">
      <t>ヒツヨウ</t>
    </rPh>
    <rPh sb="10" eb="12">
      <t>バアイ</t>
    </rPh>
    <rPh sb="13" eb="15">
      <t>リュウド</t>
    </rPh>
    <rPh sb="15" eb="17">
      <t>コウセイ</t>
    </rPh>
    <rPh sb="19" eb="21">
      <t>キニュウ</t>
    </rPh>
    <rPh sb="21" eb="22">
      <t>クダ</t>
    </rPh>
    <phoneticPr fontId="2"/>
  </si>
  <si>
    <t>礫</t>
    <rPh sb="0" eb="1">
      <t>レキ</t>
    </rPh>
    <phoneticPr fontId="2"/>
  </si>
  <si>
    <t>%</t>
    <phoneticPr fontId="2"/>
  </si>
  <si>
    <t>砂</t>
    <rPh sb="0" eb="1">
      <t>スナ</t>
    </rPh>
    <phoneticPr fontId="2"/>
  </si>
  <si>
    <t>シルト粘土</t>
    <rPh sb="3" eb="5">
      <t>ネンド</t>
    </rPh>
    <phoneticPr fontId="2"/>
  </si>
  <si>
    <t>含水比</t>
    <rPh sb="0" eb="3">
      <t>ガンスイヒ</t>
    </rPh>
    <phoneticPr fontId="2"/>
  </si>
  <si>
    <t>土粒子の密度</t>
    <rPh sb="0" eb="1">
      <t>ド</t>
    </rPh>
    <rPh sb="1" eb="3">
      <t>リュウシ</t>
    </rPh>
    <rPh sb="4" eb="6">
      <t>ミツド</t>
    </rPh>
    <phoneticPr fontId="2"/>
  </si>
  <si>
    <t>質問事項・特殊条件記入欄　　   を付けて下さい。</t>
    <phoneticPr fontId="2"/>
  </si>
  <si>
    <t>発進基地</t>
    <rPh sb="0" eb="2">
      <t>ハッシン</t>
    </rPh>
    <rPh sb="2" eb="4">
      <t>キチ</t>
    </rPh>
    <phoneticPr fontId="2"/>
  </si>
  <si>
    <t>/</t>
    <phoneticPr fontId="2"/>
  </si>
  <si>
    <t>住所</t>
    <rPh sb="0" eb="2">
      <t>ジュウショ</t>
    </rPh>
    <phoneticPr fontId="2"/>
  </si>
  <si>
    <t>スパン数</t>
    <rPh sb="3" eb="4">
      <t>スウ</t>
    </rPh>
    <phoneticPr fontId="2"/>
  </si>
  <si>
    <t>備考</t>
    <rPh sb="0" eb="2">
      <t>ビコウ</t>
    </rPh>
    <phoneticPr fontId="2"/>
  </si>
  <si>
    <t>N　　　 値</t>
    <rPh sb="5" eb="6">
      <t>アタイ</t>
    </rPh>
    <phoneticPr fontId="2"/>
  </si>
  <si>
    <t>10＾-4</t>
    <phoneticPr fontId="21"/>
  </si>
  <si>
    <t>地下水の有無　　　　　　　　　　地下水あり　　　　　　　　　地下水なし</t>
    <rPh sb="0" eb="3">
      <t>チカスイ</t>
    </rPh>
    <rPh sb="4" eb="6">
      <t>ウム</t>
    </rPh>
    <rPh sb="16" eb="19">
      <t>チカスイ</t>
    </rPh>
    <phoneticPr fontId="2"/>
  </si>
  <si>
    <r>
      <t>土質別推進延長（</t>
    </r>
    <r>
      <rPr>
        <sz val="11"/>
        <color rgb="FFFF0000"/>
        <rFont val="ＭＳ Ｐ明朝"/>
        <family val="1"/>
        <charset val="128"/>
      </rPr>
      <t>減長した延長を入力して下さい</t>
    </r>
    <r>
      <rPr>
        <sz val="11"/>
        <rFont val="ＭＳ Ｐ明朝"/>
        <family val="1"/>
        <charset val="128"/>
      </rPr>
      <t>。単位は m ）</t>
    </r>
    <rPh sb="8" eb="10">
      <t>ゲンチョウ</t>
    </rPh>
    <rPh sb="12" eb="14">
      <t>エンチョウ</t>
    </rPh>
    <rPh sb="15" eb="17">
      <t>ニュウリョク</t>
    </rPh>
    <rPh sb="19" eb="20">
      <t>クダ</t>
    </rPh>
    <phoneticPr fontId="2"/>
  </si>
  <si>
    <t>地下水位　　　　　　　　　　ＧＬ－</t>
    <rPh sb="0" eb="3">
      <t>チカスイ</t>
    </rPh>
    <rPh sb="3" eb="4">
      <t>イ</t>
    </rPh>
    <phoneticPr fontId="2"/>
  </si>
  <si>
    <t>70N管</t>
    <rPh sb="3" eb="4">
      <t>カン</t>
    </rPh>
    <phoneticPr fontId="2"/>
  </si>
  <si>
    <t>50N管</t>
    <rPh sb="3" eb="4">
      <t>カン</t>
    </rPh>
    <phoneticPr fontId="2"/>
  </si>
  <si>
    <t>管種（50N管 or 70N管）</t>
    <phoneticPr fontId="2"/>
  </si>
  <si>
    <t>ご提出先（宛先）</t>
    <rPh sb="5" eb="7">
      <t>アテサキ</t>
    </rPh>
    <phoneticPr fontId="2"/>
  </si>
  <si>
    <t>岩盤</t>
    <rPh sb="0" eb="2">
      <t>ガンバン</t>
    </rPh>
    <phoneticPr fontId="2"/>
  </si>
  <si>
    <t>円　　基本は計上しません。</t>
    <rPh sb="0" eb="1">
      <t>エン</t>
    </rPh>
    <rPh sb="3" eb="5">
      <t>キホン</t>
    </rPh>
    <rPh sb="6" eb="8">
      <t>ケイジョウ</t>
    </rPh>
    <phoneticPr fontId="2"/>
  </si>
  <si>
    <t>○○株式会社</t>
    <rPh sb="2" eb="6">
      <t>カ</t>
    </rPh>
    <phoneticPr fontId="2"/>
  </si>
  <si>
    <t>大阪市</t>
    <rPh sb="0" eb="2">
      <t>オオサカ</t>
    </rPh>
    <rPh sb="2" eb="3">
      <t>シ</t>
    </rPh>
    <phoneticPr fontId="2"/>
  </si>
  <si>
    <t>第1工区　CASE-1</t>
    <rPh sb="0" eb="1">
      <t>ダイ</t>
    </rPh>
    <rPh sb="2" eb="4">
      <t>コウク</t>
    </rPh>
    <phoneticPr fontId="21"/>
  </si>
  <si>
    <t>C1404008-1</t>
    <phoneticPr fontId="21"/>
  </si>
  <si>
    <t>ご依頼元（貴社名）</t>
    <rPh sb="5" eb="7">
      <t>キシャ</t>
    </rPh>
    <rPh sb="7" eb="8">
      <t>ナ</t>
    </rPh>
    <phoneticPr fontId="2"/>
  </si>
  <si>
    <t>DID区間の有無</t>
    <phoneticPr fontId="2"/>
  </si>
  <si>
    <t>Mpa</t>
    <phoneticPr fontId="2"/>
  </si>
  <si>
    <t>強度</t>
    <rPh sb="0" eb="2">
      <t>キョウド</t>
    </rPh>
    <phoneticPr fontId="2"/>
  </si>
  <si>
    <t>管材費</t>
    <rPh sb="1" eb="2">
      <t>ザイ</t>
    </rPh>
    <rPh sb="2" eb="3">
      <t>ヒ</t>
    </rPh>
    <phoneticPr fontId="2"/>
  </si>
  <si>
    <t>g/cm3</t>
    <phoneticPr fontId="2"/>
  </si>
  <si>
    <t>Mpa</t>
  </si>
  <si>
    <t>Mpa</t>
    <phoneticPr fontId="2"/>
  </si>
  <si>
    <t>N/mm2</t>
    <phoneticPr fontId="2"/>
  </si>
  <si>
    <t>MN/m2</t>
    <phoneticPr fontId="2"/>
  </si>
  <si>
    <t>kN/cm2</t>
    <phoneticPr fontId="2"/>
  </si>
  <si>
    <t>g/cm3</t>
    <phoneticPr fontId="21"/>
  </si>
  <si>
    <t>玉石混じり砂礫土</t>
  </si>
  <si>
    <t>玉石混じり礫質土</t>
  </si>
  <si>
    <t>巨礫・転石</t>
  </si>
  <si>
    <t>砂質土</t>
  </si>
  <si>
    <t>粘性土</t>
  </si>
  <si>
    <t>泥岩</t>
  </si>
  <si>
    <t>軟岩Ⅰ-ｂ</t>
  </si>
  <si>
    <t>玉石 Ⅱ</t>
    <phoneticPr fontId="2"/>
  </si>
  <si>
    <t>玉石Ⅰ</t>
  </si>
  <si>
    <t>玉石Ⅰ</t>
    <phoneticPr fontId="2"/>
  </si>
  <si>
    <t>電源種類</t>
    <rPh sb="0" eb="2">
      <t>デンゲン</t>
    </rPh>
    <rPh sb="2" eb="4">
      <t>シュルイ</t>
    </rPh>
    <phoneticPr fontId="21"/>
  </si>
  <si>
    <t>商用電源</t>
    <rPh sb="0" eb="2">
      <t>ショウヨウ</t>
    </rPh>
    <rPh sb="2" eb="4">
      <t>デンゲン</t>
    </rPh>
    <phoneticPr fontId="2"/>
  </si>
  <si>
    <t>発電機</t>
    <rPh sb="0" eb="3">
      <t>ハツデンキ</t>
    </rPh>
    <phoneticPr fontId="2"/>
  </si>
  <si>
    <t>一軸圧縮強度</t>
    <rPh sb="0" eb="6">
      <t>イチジク</t>
    </rPh>
    <phoneticPr fontId="2"/>
  </si>
  <si>
    <t>風化花崗岩</t>
    <rPh sb="0" eb="2">
      <t>フウカ</t>
    </rPh>
    <rPh sb="2" eb="5">
      <t>カコウガン</t>
    </rPh>
    <phoneticPr fontId="21"/>
  </si>
  <si>
    <t>発電機</t>
    <rPh sb="0" eb="3">
      <t>ハツデンキ</t>
    </rPh>
    <phoneticPr fontId="2"/>
  </si>
  <si>
    <t>KVA</t>
    <phoneticPr fontId="2"/>
  </si>
  <si>
    <t>使用しない</t>
    <rPh sb="0" eb="2">
      <t>シヨウ</t>
    </rPh>
    <phoneticPr fontId="2"/>
  </si>
  <si>
    <t>使用する</t>
    <rPh sb="0" eb="2">
      <t>シヨウ</t>
    </rPh>
    <phoneticPr fontId="2"/>
  </si>
  <si>
    <t>令和</t>
    <rPh sb="0" eb="2">
      <t>レイワ</t>
    </rPh>
    <phoneticPr fontId="2"/>
  </si>
  <si>
    <t>cm/sec</t>
    <phoneticPr fontId="2"/>
  </si>
  <si>
    <t>2025年度版</t>
    <rPh sb="4" eb="6">
      <t>ネンド</t>
    </rPh>
    <rPh sb="6" eb="7">
      <t>バン</t>
    </rPh>
    <phoneticPr fontId="2"/>
  </si>
  <si>
    <t>注意点等ご記入下さい</t>
    <rPh sb="0" eb="3">
      <t>チュウイテン</t>
    </rPh>
    <rPh sb="3" eb="4">
      <t>トウ</t>
    </rPh>
    <rPh sb="5" eb="7">
      <t>キニュウ</t>
    </rPh>
    <rPh sb="7" eb="8">
      <t>クダ</t>
    </rPh>
    <phoneticPr fontId="2"/>
  </si>
  <si>
    <t>積算NO．</t>
    <rPh sb="0" eb="2">
      <t>セキサン</t>
    </rPh>
    <phoneticPr fontId="2"/>
  </si>
  <si>
    <t>（前回提出積算No.　C・・・）</t>
    <rPh sb="1" eb="3">
      <t>ゼンカイ</t>
    </rPh>
    <rPh sb="3" eb="5">
      <t>テイシュツ</t>
    </rPh>
    <rPh sb="5" eb="7">
      <t>セキサン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</si>
</sst>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¥&quot;#,##0;&quot;¥&quot;\-#,##0"/>
    <numFmt numFmtId="6" formatCode="&quot;¥&quot;#,##0;[Red]&quot;¥&quot;\-#,##0"/>
    <numFmt numFmtId="176" formatCode="0.000_ "/>
    <numFmt numFmtId="177" formatCode="0.0_ "/>
    <numFmt numFmtId="178" formatCode="0.00_ "/>
    <numFmt numFmtId="179" formatCode="0.000_);[Red]\(0.000\)"/>
    <numFmt numFmtId="180" formatCode="0_ "/>
    <numFmt numFmtId="181" formatCode="0_);[Red]\(0\)"/>
    <numFmt numFmtId="182" formatCode="0.0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明朝"/>
      <family val="1"/>
      <charset val="128"/>
    </font>
    <font>
      <b/>
      <sz val="12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0"/>
      <color rgb="FF000000"/>
      <name val="Times New Roman"/>
      <family val="1"/>
    </font>
    <font>
      <sz val="11"/>
      <color rgb="FFFF000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9"/>
      <color indexed="81"/>
      <name val="ＭＳ Ｐ明朝"/>
      <family val="1"/>
      <charset val="128"/>
    </font>
    <font>
      <b/>
      <sz val="9"/>
      <color indexed="8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15" fillId="0" borderId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19" applyNumberFormat="0" applyAlignment="0" applyProtection="0">
      <alignment horizontal="left" vertical="center"/>
    </xf>
    <xf numFmtId="0" fontId="16" fillId="0" borderId="12">
      <alignment horizontal="left" vertical="center"/>
    </xf>
    <xf numFmtId="0" fontId="17" fillId="0" borderId="0" applyNumberFormat="0" applyFont="0" applyFill="0" applyBorder="0" applyAlignment="0" applyProtection="0">
      <alignment horizontal="left"/>
    </xf>
    <xf numFmtId="0" fontId="18" fillId="0" borderId="6">
      <alignment horizontal="center"/>
    </xf>
    <xf numFmtId="0" fontId="19" fillId="0" borderId="0"/>
    <xf numFmtId="38" fontId="19" fillId="0" borderId="0" applyFont="0" applyFill="0" applyBorder="0" applyAlignment="0" applyProtection="0">
      <alignment vertical="center"/>
    </xf>
  </cellStyleXfs>
  <cellXfs count="214">
    <xf numFmtId="0" fontId="0" fillId="0" borderId="0" xfId="0"/>
    <xf numFmtId="0" fontId="5" fillId="2" borderId="0" xfId="15" applyFont="1" applyFill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26" xfId="0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4" fillId="2" borderId="0" xfId="15" applyFont="1" applyFill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 shrinkToFit="1"/>
    </xf>
    <xf numFmtId="0" fontId="0" fillId="5" borderId="0" xfId="0" applyFill="1" applyAlignment="1">
      <alignment vertical="center"/>
    </xf>
    <xf numFmtId="178" fontId="0" fillId="5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78" fontId="0" fillId="6" borderId="0" xfId="0" applyNumberFormat="1" applyFill="1" applyAlignment="1">
      <alignment vertical="center"/>
    </xf>
    <xf numFmtId="178" fontId="0" fillId="0" borderId="0" xfId="0" applyNumberFormat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3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6" fillId="7" borderId="0" xfId="0" applyFont="1" applyFill="1" applyAlignment="1" applyProtection="1">
      <alignment horizontal="center" vertical="center"/>
      <protection locked="0"/>
    </xf>
    <xf numFmtId="0" fontId="4" fillId="0" borderId="12" xfId="0" applyFont="1" applyBorder="1" applyAlignment="1">
      <alignment vertical="center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25" xfId="0" applyFont="1" applyBorder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4" fillId="0" borderId="12" xfId="0" applyFont="1" applyBorder="1" applyAlignment="1">
      <alignment vertical="center" shrinkToFit="1"/>
    </xf>
    <xf numFmtId="0" fontId="6" fillId="0" borderId="1" xfId="0" applyFont="1" applyBorder="1" applyAlignment="1" applyProtection="1">
      <alignment vertical="center" shrinkToFit="1"/>
      <protection locked="0"/>
    </xf>
    <xf numFmtId="177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76" fontId="4" fillId="0" borderId="0" xfId="0" applyNumberFormat="1" applyFont="1" applyAlignment="1" applyProtection="1">
      <alignment vertical="center"/>
      <protection locked="0"/>
    </xf>
    <xf numFmtId="0" fontId="4" fillId="0" borderId="29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4" xfId="0" applyFont="1" applyBorder="1" applyAlignment="1" applyProtection="1">
      <alignment vertical="center" shrinkToFit="1"/>
      <protection locked="0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 applyProtection="1">
      <alignment vertical="center" shrinkToFit="1"/>
      <protection locked="0"/>
    </xf>
    <xf numFmtId="58" fontId="4" fillId="0" borderId="6" xfId="0" applyNumberFormat="1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23" xfId="0" applyFont="1" applyBorder="1" applyAlignment="1">
      <alignment vertical="center" shrinkToFit="1"/>
    </xf>
    <xf numFmtId="0" fontId="3" fillId="3" borderId="1" xfId="14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77" fontId="4" fillId="0" borderId="12" xfId="0" applyNumberFormat="1" applyFont="1" applyBorder="1" applyAlignment="1">
      <alignment vertical="center" shrinkToFit="1"/>
    </xf>
    <xf numFmtId="181" fontId="4" fillId="0" borderId="12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25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 shrinkToFit="1"/>
    </xf>
    <xf numFmtId="0" fontId="4" fillId="5" borderId="0" xfId="0" applyFont="1" applyFill="1" applyAlignment="1">
      <alignment vertical="center"/>
    </xf>
    <xf numFmtId="178" fontId="4" fillId="5" borderId="0" xfId="0" applyNumberFormat="1" applyFont="1" applyFill="1" applyAlignment="1">
      <alignment vertical="center"/>
    </xf>
    <xf numFmtId="0" fontId="4" fillId="6" borderId="0" xfId="0" applyFont="1" applyFill="1" applyAlignment="1">
      <alignment vertical="center"/>
    </xf>
    <xf numFmtId="178" fontId="4" fillId="6" borderId="0" xfId="0" applyNumberFormat="1" applyFont="1" applyFill="1" applyAlignment="1">
      <alignment vertical="center"/>
    </xf>
    <xf numFmtId="178" fontId="4" fillId="0" borderId="0" xfId="0" applyNumberFormat="1" applyFont="1" applyAlignment="1">
      <alignment vertical="center"/>
    </xf>
    <xf numFmtId="0" fontId="4" fillId="3" borderId="1" xfId="14" applyFont="1" applyFill="1" applyBorder="1" applyAlignment="1">
      <alignment horizontal="center" vertical="center"/>
    </xf>
    <xf numFmtId="0" fontId="5" fillId="2" borderId="24" xfId="15" applyFont="1" applyFill="1" applyBorder="1" applyAlignment="1">
      <alignment horizontal="center" vertical="center"/>
    </xf>
    <xf numFmtId="0" fontId="5" fillId="2" borderId="12" xfId="15" applyFont="1" applyFill="1" applyBorder="1" applyAlignment="1">
      <alignment horizontal="center" vertical="center"/>
    </xf>
    <xf numFmtId="0" fontId="5" fillId="2" borderId="2" xfId="15" applyFont="1" applyFill="1" applyBorder="1" applyAlignment="1">
      <alignment horizontal="center" vertical="center"/>
    </xf>
    <xf numFmtId="0" fontId="5" fillId="2" borderId="11" xfId="15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76" fontId="5" fillId="0" borderId="24" xfId="15" applyNumberFormat="1" applyFont="1" applyBorder="1" applyAlignment="1" applyProtection="1">
      <alignment horizontal="right" vertical="center"/>
      <protection locked="0"/>
    </xf>
    <xf numFmtId="176" fontId="5" fillId="0" borderId="12" xfId="15" applyNumberFormat="1" applyFont="1" applyBorder="1" applyAlignment="1" applyProtection="1">
      <alignment horizontal="right" vertical="center"/>
      <protection locked="0"/>
    </xf>
    <xf numFmtId="176" fontId="5" fillId="0" borderId="2" xfId="15" applyNumberFormat="1" applyFont="1" applyBorder="1" applyAlignment="1" applyProtection="1">
      <alignment horizontal="right" vertical="center"/>
      <protection locked="0"/>
    </xf>
    <xf numFmtId="176" fontId="5" fillId="0" borderId="11" xfId="15" applyNumberFormat="1" applyFont="1" applyBorder="1" applyAlignment="1" applyProtection="1">
      <alignment horizontal="right" vertical="center"/>
      <protection locked="0"/>
    </xf>
    <xf numFmtId="176" fontId="5" fillId="0" borderId="25" xfId="15" applyNumberFormat="1" applyFont="1" applyBorder="1" applyAlignment="1" applyProtection="1">
      <alignment horizontal="right" vertical="center"/>
      <protection locked="0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5" fillId="0" borderId="3" xfId="15" applyFont="1" applyBorder="1" applyAlignment="1">
      <alignment horizontal="left" vertical="center"/>
    </xf>
    <xf numFmtId="0" fontId="5" fillId="0" borderId="0" xfId="15" applyFont="1" applyAlignment="1">
      <alignment horizontal="left" vertical="center"/>
    </xf>
    <xf numFmtId="0" fontId="5" fillId="0" borderId="4" xfId="15" applyFont="1" applyBorder="1" applyAlignment="1">
      <alignment horizontal="left" vertical="center"/>
    </xf>
    <xf numFmtId="176" fontId="5" fillId="0" borderId="34" xfId="15" applyNumberFormat="1" applyFont="1" applyBorder="1" applyAlignment="1" applyProtection="1">
      <alignment horizontal="right" vertical="center"/>
      <protection locked="0"/>
    </xf>
    <xf numFmtId="176" fontId="5" fillId="0" borderId="32" xfId="15" applyNumberFormat="1" applyFont="1" applyBorder="1" applyAlignment="1" applyProtection="1">
      <alignment horizontal="right" vertical="center"/>
      <protection locked="0"/>
    </xf>
    <xf numFmtId="176" fontId="5" fillId="0" borderId="33" xfId="15" applyNumberFormat="1" applyFont="1" applyBorder="1" applyAlignment="1" applyProtection="1">
      <alignment horizontal="right" vertical="center"/>
      <protection locked="0"/>
    </xf>
    <xf numFmtId="176" fontId="5" fillId="0" borderId="31" xfId="15" applyNumberFormat="1" applyFont="1" applyBorder="1" applyAlignment="1" applyProtection="1">
      <alignment horizontal="right" vertical="center"/>
      <protection locked="0"/>
    </xf>
    <xf numFmtId="180" fontId="5" fillId="0" borderId="31" xfId="15" applyNumberFormat="1" applyFont="1" applyBorder="1" applyAlignment="1" applyProtection="1">
      <alignment horizontal="center" vertical="center"/>
      <protection locked="0"/>
    </xf>
    <xf numFmtId="180" fontId="5" fillId="0" borderId="32" xfId="15" applyNumberFormat="1" applyFont="1" applyBorder="1" applyAlignment="1" applyProtection="1">
      <alignment horizontal="center" vertical="center"/>
      <protection locked="0"/>
    </xf>
    <xf numFmtId="180" fontId="5" fillId="0" borderId="35" xfId="15" applyNumberFormat="1" applyFont="1" applyBorder="1" applyAlignment="1" applyProtection="1">
      <alignment horizontal="center" vertical="center"/>
      <protection locked="0"/>
    </xf>
    <xf numFmtId="0" fontId="5" fillId="2" borderId="1" xfId="15" applyFont="1" applyFill="1" applyBorder="1" applyAlignment="1">
      <alignment horizontal="center" vertical="center"/>
    </xf>
    <xf numFmtId="0" fontId="5" fillId="2" borderId="25" xfId="15" applyFont="1" applyFill="1" applyBorder="1" applyAlignment="1">
      <alignment horizontal="center" vertical="center"/>
    </xf>
    <xf numFmtId="0" fontId="4" fillId="0" borderId="21" xfId="0" applyFont="1" applyBorder="1" applyAlignment="1">
      <alignment horizontal="left" vertical="center" shrinkToFit="1"/>
    </xf>
    <xf numFmtId="0" fontId="4" fillId="0" borderId="22" xfId="0" applyFont="1" applyBorder="1" applyAlignment="1">
      <alignment horizontal="left" vertical="center" shrinkToFit="1"/>
    </xf>
    <xf numFmtId="0" fontId="20" fillId="0" borderId="20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176" fontId="4" fillId="7" borderId="22" xfId="0" applyNumberFormat="1" applyFont="1" applyFill="1" applyBorder="1" applyAlignment="1">
      <alignment horizontal="right" vertical="center"/>
    </xf>
    <xf numFmtId="0" fontId="4" fillId="7" borderId="22" xfId="0" applyFont="1" applyFill="1" applyBorder="1" applyAlignment="1">
      <alignment horizontal="right" vertical="center"/>
    </xf>
    <xf numFmtId="0" fontId="4" fillId="7" borderId="28" xfId="0" applyFont="1" applyFill="1" applyBorder="1" applyAlignment="1">
      <alignment horizontal="right" vertical="center"/>
    </xf>
    <xf numFmtId="176" fontId="4" fillId="0" borderId="22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176" fontId="5" fillId="0" borderId="29" xfId="15" applyNumberFormat="1" applyFont="1" applyBorder="1" applyAlignment="1" applyProtection="1">
      <alignment horizontal="right" vertical="center"/>
      <protection locked="0"/>
    </xf>
    <xf numFmtId="176" fontId="5" fillId="0" borderId="17" xfId="15" applyNumberFormat="1" applyFont="1" applyBorder="1" applyAlignment="1" applyProtection="1">
      <alignment horizontal="right" vertical="center"/>
      <protection locked="0"/>
    </xf>
    <xf numFmtId="176" fontId="5" fillId="0" borderId="16" xfId="15" applyNumberFormat="1" applyFont="1" applyBorder="1" applyAlignment="1" applyProtection="1">
      <alignment horizontal="right" vertical="center"/>
      <protection locked="0"/>
    </xf>
    <xf numFmtId="176" fontId="5" fillId="0" borderId="15" xfId="15" applyNumberFormat="1" applyFont="1" applyBorder="1" applyAlignment="1" applyProtection="1">
      <alignment horizontal="right" vertical="center"/>
      <protection locked="0"/>
    </xf>
    <xf numFmtId="180" fontId="5" fillId="7" borderId="15" xfId="15" applyNumberFormat="1" applyFont="1" applyFill="1" applyBorder="1" applyAlignment="1" applyProtection="1">
      <alignment horizontal="center" vertical="center"/>
      <protection locked="0"/>
    </xf>
    <xf numFmtId="180" fontId="5" fillId="7" borderId="17" xfId="15" applyNumberFormat="1" applyFont="1" applyFill="1" applyBorder="1" applyAlignment="1" applyProtection="1">
      <alignment horizontal="center" vertical="center"/>
      <protection locked="0"/>
    </xf>
    <xf numFmtId="180" fontId="5" fillId="7" borderId="37" xfId="15" applyNumberFormat="1" applyFont="1" applyFill="1" applyBorder="1" applyAlignment="1" applyProtection="1">
      <alignment horizontal="center" vertical="center"/>
      <protection locked="0"/>
    </xf>
    <xf numFmtId="0" fontId="4" fillId="0" borderId="30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176" fontId="4" fillId="7" borderId="14" xfId="0" applyNumberFormat="1" applyFont="1" applyFill="1" applyBorder="1" applyAlignment="1">
      <alignment horizontal="right" vertical="center"/>
    </xf>
    <xf numFmtId="0" fontId="4" fillId="7" borderId="14" xfId="0" applyFont="1" applyFill="1" applyBorder="1" applyAlignment="1">
      <alignment horizontal="right" vertical="center"/>
    </xf>
    <xf numFmtId="0" fontId="4" fillId="7" borderId="36" xfId="0" applyFont="1" applyFill="1" applyBorder="1" applyAlignment="1">
      <alignment horizontal="right" vertical="center"/>
    </xf>
    <xf numFmtId="0" fontId="5" fillId="2" borderId="24" xfId="15" applyFont="1" applyFill="1" applyBorder="1" applyAlignment="1" applyProtection="1">
      <alignment horizontal="center" vertical="center"/>
      <protection locked="0"/>
    </xf>
    <xf numFmtId="0" fontId="5" fillId="2" borderId="12" xfId="15" applyFont="1" applyFill="1" applyBorder="1" applyAlignment="1" applyProtection="1">
      <alignment horizontal="center" vertical="center"/>
      <protection locked="0"/>
    </xf>
    <xf numFmtId="0" fontId="5" fillId="2" borderId="2" xfId="15" applyFont="1" applyFill="1" applyBorder="1" applyAlignment="1" applyProtection="1">
      <alignment horizontal="center" vertical="center"/>
      <protection locked="0"/>
    </xf>
    <xf numFmtId="0" fontId="5" fillId="2" borderId="11" xfId="15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left" vertical="center" shrinkToFit="1"/>
      <protection locked="0"/>
    </xf>
    <xf numFmtId="0" fontId="4" fillId="0" borderId="14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  <protection locked="0"/>
    </xf>
    <xf numFmtId="0" fontId="4" fillId="0" borderId="6" xfId="0" applyFont="1" applyBorder="1" applyAlignment="1">
      <alignment horizontal="center" vertical="center" shrinkToFit="1"/>
    </xf>
    <xf numFmtId="58" fontId="4" fillId="0" borderId="6" xfId="0" applyNumberFormat="1" applyFont="1" applyBorder="1" applyAlignment="1">
      <alignment horizontal="center" vertical="center" shrinkToFit="1"/>
    </xf>
    <xf numFmtId="0" fontId="4" fillId="0" borderId="11" xfId="0" applyFont="1" applyBorder="1" applyAlignment="1" applyProtection="1">
      <alignment horizontal="left" vertical="center" shrinkToFit="1"/>
      <protection locked="0"/>
    </xf>
    <xf numFmtId="0" fontId="4" fillId="0" borderId="12" xfId="0" applyFont="1" applyBorder="1" applyAlignment="1" applyProtection="1">
      <alignment horizontal="left" vertical="center" shrinkToFit="1"/>
      <protection locked="0"/>
    </xf>
    <xf numFmtId="0" fontId="4" fillId="0" borderId="2" xfId="0" applyFont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right" vertical="center" shrinkToFit="1"/>
      <protection locked="0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 applyProtection="1">
      <alignment horizontal="left" vertical="center" shrinkToFit="1"/>
      <protection locked="0"/>
    </xf>
    <xf numFmtId="49" fontId="4" fillId="0" borderId="14" xfId="0" applyNumberFormat="1" applyFont="1" applyBorder="1" applyAlignment="1" applyProtection="1">
      <alignment horizontal="left" vertical="center" shrinkToFit="1"/>
      <protection locked="0"/>
    </xf>
    <xf numFmtId="0" fontId="6" fillId="0" borderId="2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7" borderId="1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82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38" fontId="4" fillId="0" borderId="1" xfId="2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181" fontId="4" fillId="0" borderId="12" xfId="0" applyNumberFormat="1" applyFont="1" applyBorder="1" applyAlignment="1">
      <alignment horizontal="center" vertical="center" shrinkToFit="1"/>
    </xf>
    <xf numFmtId="179" fontId="4" fillId="9" borderId="1" xfId="0" applyNumberFormat="1" applyFont="1" applyFill="1" applyBorder="1" applyAlignment="1">
      <alignment horizontal="right" vertical="center"/>
    </xf>
    <xf numFmtId="181" fontId="4" fillId="0" borderId="12" xfId="0" applyNumberFormat="1" applyFont="1" applyBorder="1" applyAlignment="1">
      <alignment horizontal="left" vertical="center"/>
    </xf>
    <xf numFmtId="0" fontId="4" fillId="7" borderId="1" xfId="0" applyFont="1" applyFill="1" applyBorder="1" applyAlignment="1" applyProtection="1">
      <alignment horizontal="center" vertical="center"/>
      <protection locked="0"/>
    </xf>
    <xf numFmtId="181" fontId="4" fillId="0" borderId="11" xfId="0" applyNumberFormat="1" applyFont="1" applyBorder="1" applyAlignment="1">
      <alignment horizontal="center" vertical="center" shrinkToFit="1"/>
    </xf>
    <xf numFmtId="181" fontId="4" fillId="0" borderId="2" xfId="0" applyNumberFormat="1" applyFont="1" applyBorder="1" applyAlignment="1">
      <alignment horizontal="center" vertical="center" shrinkToFit="1"/>
    </xf>
    <xf numFmtId="177" fontId="4" fillId="0" borderId="12" xfId="0" applyNumberFormat="1" applyFont="1" applyBorder="1" applyAlignment="1">
      <alignment horizontal="center" vertical="center" shrinkToFit="1"/>
    </xf>
    <xf numFmtId="0" fontId="4" fillId="0" borderId="1" xfId="0" applyFont="1" applyBorder="1" applyAlignment="1" applyProtection="1">
      <alignment horizontal="left" vertical="center"/>
      <protection locked="0"/>
    </xf>
    <xf numFmtId="177" fontId="4" fillId="0" borderId="2" xfId="0" applyNumberFormat="1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5" fontId="4" fillId="0" borderId="0" xfId="0" applyNumberFormat="1" applyFont="1" applyAlignment="1" applyProtection="1">
      <alignment horizontal="right" vertical="center"/>
      <protection locked="0"/>
    </xf>
    <xf numFmtId="49" fontId="6" fillId="0" borderId="11" xfId="0" applyNumberFormat="1" applyFont="1" applyBorder="1" applyAlignment="1" applyProtection="1">
      <alignment horizontal="left" vertical="center"/>
      <protection locked="0"/>
    </xf>
    <xf numFmtId="49" fontId="6" fillId="0" borderId="12" xfId="0" applyNumberFormat="1" applyFont="1" applyBorder="1" applyAlignment="1" applyProtection="1">
      <alignment horizontal="left" vertical="center"/>
      <protection locked="0"/>
    </xf>
    <xf numFmtId="49" fontId="6" fillId="0" borderId="25" xfId="0" applyNumberFormat="1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49" fontId="6" fillId="0" borderId="27" xfId="0" applyNumberFormat="1" applyFont="1" applyBorder="1" applyAlignment="1" applyProtection="1">
      <alignment horizontal="left" vertical="center"/>
      <protection locked="0"/>
    </xf>
    <xf numFmtId="49" fontId="6" fillId="0" borderId="22" xfId="0" applyNumberFormat="1" applyFont="1" applyBorder="1" applyAlignment="1" applyProtection="1">
      <alignment horizontal="left" vertical="center"/>
      <protection locked="0"/>
    </xf>
    <xf numFmtId="49" fontId="6" fillId="0" borderId="28" xfId="0" applyNumberFormat="1" applyFont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 vertical="center"/>
    </xf>
    <xf numFmtId="0" fontId="22" fillId="9" borderId="1" xfId="0" applyFont="1" applyFill="1" applyBorder="1" applyAlignment="1" applyProtection="1">
      <alignment horizontal="right" vertical="center"/>
      <protection locked="0"/>
    </xf>
    <xf numFmtId="0" fontId="4" fillId="0" borderId="6" xfId="0" applyFont="1" applyBorder="1" applyAlignment="1">
      <alignment horizontal="right" vertical="center"/>
    </xf>
    <xf numFmtId="0" fontId="4" fillId="0" borderId="2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179" fontId="4" fillId="8" borderId="1" xfId="0" applyNumberFormat="1" applyFont="1" applyFill="1" applyBorder="1" applyAlignment="1">
      <alignment horizontal="right" vertical="center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left" vertical="center" shrinkToFit="1"/>
      <protection locked="0"/>
    </xf>
    <xf numFmtId="0" fontId="4" fillId="0" borderId="32" xfId="0" applyFont="1" applyBorder="1" applyAlignment="1" applyProtection="1">
      <alignment horizontal="left" vertical="center" shrinkToFit="1"/>
      <protection locked="0"/>
    </xf>
    <xf numFmtId="0" fontId="4" fillId="0" borderId="33" xfId="0" applyFont="1" applyBorder="1" applyAlignment="1" applyProtection="1">
      <alignment horizontal="left" vertical="center" shrinkToFit="1"/>
      <protection locked="0"/>
    </xf>
    <xf numFmtId="0" fontId="22" fillId="8" borderId="1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shrinkToFit="1"/>
    </xf>
    <xf numFmtId="58" fontId="4" fillId="0" borderId="0" xfId="0" applyNumberFormat="1" applyFont="1" applyBorder="1" applyAlignment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  <protection locked="0"/>
    </xf>
    <xf numFmtId="58" fontId="4" fillId="0" borderId="0" xfId="0" applyNumberFormat="1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Border="1" applyAlignment="1" applyProtection="1">
      <alignment horizontal="left" vertical="center" shrinkToFit="1"/>
      <protection locked="0"/>
    </xf>
    <xf numFmtId="0" fontId="4" fillId="0" borderId="19" xfId="0" applyFont="1" applyBorder="1" applyAlignment="1">
      <alignment horizontal="left" vertical="center"/>
    </xf>
  </cellXfs>
  <cellStyles count="24">
    <cellStyle name="Header1" xfId="18" xr:uid="{00000000-0005-0000-0000-000000000000}"/>
    <cellStyle name="Header2" xfId="19" xr:uid="{00000000-0005-0000-0000-000001000000}"/>
    <cellStyle name="PSChar" xfId="20" xr:uid="{00000000-0005-0000-0000-000002000000}"/>
    <cellStyle name="PSHeading" xfId="21" xr:uid="{00000000-0005-0000-0000-000003000000}"/>
    <cellStyle name="パーセント 2" xfId="1" xr:uid="{00000000-0005-0000-0000-000004000000}"/>
    <cellStyle name="桁区切り" xfId="2" builtinId="6"/>
    <cellStyle name="桁区切り 2" xfId="3" xr:uid="{00000000-0005-0000-0000-000006000000}"/>
    <cellStyle name="桁区切り 3" xfId="4" xr:uid="{00000000-0005-0000-0000-000007000000}"/>
    <cellStyle name="桁区切り 3 2" xfId="5" xr:uid="{00000000-0005-0000-0000-000008000000}"/>
    <cellStyle name="桁区切り 3 3" xfId="6" xr:uid="{00000000-0005-0000-0000-000009000000}"/>
    <cellStyle name="桁区切り 4" xfId="17" xr:uid="{00000000-0005-0000-0000-00000A000000}"/>
    <cellStyle name="桁区切り 5" xfId="23" xr:uid="{00000000-0005-0000-0000-00000B000000}"/>
    <cellStyle name="通貨 2" xfId="7" xr:uid="{00000000-0005-0000-0000-00000C000000}"/>
    <cellStyle name="標準" xfId="0" builtinId="0"/>
    <cellStyle name="標準 2" xfId="8" xr:uid="{00000000-0005-0000-0000-00000E000000}"/>
    <cellStyle name="標準 3" xfId="9" xr:uid="{00000000-0005-0000-0000-00000F000000}"/>
    <cellStyle name="標準 3 2" xfId="10" xr:uid="{00000000-0005-0000-0000-000010000000}"/>
    <cellStyle name="標準 3 3" xfId="11" xr:uid="{00000000-0005-0000-0000-000011000000}"/>
    <cellStyle name="標準 4" xfId="12" xr:uid="{00000000-0005-0000-0000-000012000000}"/>
    <cellStyle name="標準 5" xfId="13" xr:uid="{00000000-0005-0000-0000-000013000000}"/>
    <cellStyle name="標準 6" xfId="16" xr:uid="{00000000-0005-0000-0000-000014000000}"/>
    <cellStyle name="標準 7" xfId="22" xr:uid="{00000000-0005-0000-0000-000015000000}"/>
    <cellStyle name="標準_ＴＢＫ積算完了" xfId="14" xr:uid="{00000000-0005-0000-0000-000016000000}"/>
    <cellStyle name="標準_日進量計算set10S" xfId="15" xr:uid="{00000000-0005-0000-0000-000017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38</xdr:row>
          <xdr:rowOff>171450</xdr:rowOff>
        </xdr:from>
        <xdr:to>
          <xdr:col>12</xdr:col>
          <xdr:colOff>66675</xdr:colOff>
          <xdr:row>40</xdr:row>
          <xdr:rowOff>47625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39</xdr:row>
          <xdr:rowOff>161925</xdr:rowOff>
        </xdr:from>
        <xdr:to>
          <xdr:col>8</xdr:col>
          <xdr:colOff>57150</xdr:colOff>
          <xdr:row>41</xdr:row>
          <xdr:rowOff>38100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40</xdr:row>
          <xdr:rowOff>152400</xdr:rowOff>
        </xdr:from>
        <xdr:to>
          <xdr:col>8</xdr:col>
          <xdr:colOff>57150</xdr:colOff>
          <xdr:row>42</xdr:row>
          <xdr:rowOff>28575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41</xdr:row>
          <xdr:rowOff>152400</xdr:rowOff>
        </xdr:from>
        <xdr:to>
          <xdr:col>8</xdr:col>
          <xdr:colOff>57150</xdr:colOff>
          <xdr:row>43</xdr:row>
          <xdr:rowOff>28575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42</xdr:row>
          <xdr:rowOff>152400</xdr:rowOff>
        </xdr:from>
        <xdr:to>
          <xdr:col>8</xdr:col>
          <xdr:colOff>57150</xdr:colOff>
          <xdr:row>44</xdr:row>
          <xdr:rowOff>28575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43</xdr:row>
          <xdr:rowOff>142875</xdr:rowOff>
        </xdr:from>
        <xdr:to>
          <xdr:col>8</xdr:col>
          <xdr:colOff>57150</xdr:colOff>
          <xdr:row>45</xdr:row>
          <xdr:rowOff>19050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40</xdr:row>
          <xdr:rowOff>142875</xdr:rowOff>
        </xdr:from>
        <xdr:to>
          <xdr:col>11</xdr:col>
          <xdr:colOff>9525</xdr:colOff>
          <xdr:row>42</xdr:row>
          <xdr:rowOff>19050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0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40</xdr:row>
          <xdr:rowOff>123825</xdr:rowOff>
        </xdr:from>
        <xdr:to>
          <xdr:col>18</xdr:col>
          <xdr:colOff>57150</xdr:colOff>
          <xdr:row>42</xdr:row>
          <xdr:rowOff>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0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31</xdr:col>
      <xdr:colOff>34637</xdr:colOff>
      <xdr:row>2</xdr:row>
      <xdr:rowOff>60614</xdr:rowOff>
    </xdr:from>
    <xdr:to>
      <xdr:col>40</xdr:col>
      <xdr:colOff>467591</xdr:colOff>
      <xdr:row>10</xdr:row>
      <xdr:rowOff>69274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139296" y="458932"/>
          <a:ext cx="4199659" cy="14633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このシートに記入しないでください。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施工条件　シートにご記入をお願いします。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39</xdr:row>
          <xdr:rowOff>19050</xdr:rowOff>
        </xdr:from>
        <xdr:to>
          <xdr:col>12</xdr:col>
          <xdr:colOff>57150</xdr:colOff>
          <xdr:row>40</xdr:row>
          <xdr:rowOff>76200</xdr:rowOff>
        </xdr:to>
        <xdr:sp macro="" textlink="">
          <xdr:nvSpPr>
            <xdr:cNvPr id="5266" name="Check Box 146" hidden="1">
              <a:extLst>
                <a:ext uri="{63B3BB69-23CF-44E3-9099-C40C66FF867C}">
                  <a14:compatExt spid="_x0000_s5266"/>
                </a:ext>
                <a:ext uri="{FF2B5EF4-FFF2-40B4-BE49-F238E27FC236}">
                  <a16:creationId xmlns:a16="http://schemas.microsoft.com/office/drawing/2014/main" id="{00000000-0008-0000-0100-00009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40</xdr:row>
          <xdr:rowOff>9525</xdr:rowOff>
        </xdr:from>
        <xdr:to>
          <xdr:col>8</xdr:col>
          <xdr:colOff>47625</xdr:colOff>
          <xdr:row>41</xdr:row>
          <xdr:rowOff>66675</xdr:rowOff>
        </xdr:to>
        <xdr:sp macro="" textlink="">
          <xdr:nvSpPr>
            <xdr:cNvPr id="5267" name="Check Box 147" hidden="1">
              <a:extLst>
                <a:ext uri="{63B3BB69-23CF-44E3-9099-C40C66FF867C}">
                  <a14:compatExt spid="_x0000_s5267"/>
                </a:ext>
                <a:ext uri="{FF2B5EF4-FFF2-40B4-BE49-F238E27FC236}">
                  <a16:creationId xmlns:a16="http://schemas.microsoft.com/office/drawing/2014/main" id="{00000000-0008-0000-0100-00009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42</xdr:row>
          <xdr:rowOff>0</xdr:rowOff>
        </xdr:from>
        <xdr:to>
          <xdr:col>8</xdr:col>
          <xdr:colOff>47625</xdr:colOff>
          <xdr:row>43</xdr:row>
          <xdr:rowOff>66675</xdr:rowOff>
        </xdr:to>
        <xdr:sp macro="" textlink="">
          <xdr:nvSpPr>
            <xdr:cNvPr id="5269" name="Check Box 149" hidden="1">
              <a:extLst>
                <a:ext uri="{63B3BB69-23CF-44E3-9099-C40C66FF867C}">
                  <a14:compatExt spid="_x0000_s5269"/>
                </a:ext>
                <a:ext uri="{FF2B5EF4-FFF2-40B4-BE49-F238E27FC236}">
                  <a16:creationId xmlns:a16="http://schemas.microsoft.com/office/drawing/2014/main" id="{00000000-0008-0000-0100-00009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43</xdr:row>
          <xdr:rowOff>0</xdr:rowOff>
        </xdr:from>
        <xdr:to>
          <xdr:col>8</xdr:col>
          <xdr:colOff>47625</xdr:colOff>
          <xdr:row>44</xdr:row>
          <xdr:rowOff>66675</xdr:rowOff>
        </xdr:to>
        <xdr:sp macro="" textlink="">
          <xdr:nvSpPr>
            <xdr:cNvPr id="5270" name="Check Box 150" hidden="1">
              <a:extLst>
                <a:ext uri="{63B3BB69-23CF-44E3-9099-C40C66FF867C}">
                  <a14:compatExt spid="_x0000_s5270"/>
                </a:ext>
                <a:ext uri="{FF2B5EF4-FFF2-40B4-BE49-F238E27FC236}">
                  <a16:creationId xmlns:a16="http://schemas.microsoft.com/office/drawing/2014/main" id="{00000000-0008-0000-0100-00009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44</xdr:row>
          <xdr:rowOff>0</xdr:rowOff>
        </xdr:from>
        <xdr:to>
          <xdr:col>8</xdr:col>
          <xdr:colOff>47625</xdr:colOff>
          <xdr:row>45</xdr:row>
          <xdr:rowOff>57150</xdr:rowOff>
        </xdr:to>
        <xdr:sp macro="" textlink="">
          <xdr:nvSpPr>
            <xdr:cNvPr id="5271" name="Check Box 151" hidden="1">
              <a:extLst>
                <a:ext uri="{63B3BB69-23CF-44E3-9099-C40C66FF867C}">
                  <a14:compatExt spid="_x0000_s5271"/>
                </a:ext>
                <a:ext uri="{FF2B5EF4-FFF2-40B4-BE49-F238E27FC236}">
                  <a16:creationId xmlns:a16="http://schemas.microsoft.com/office/drawing/2014/main" id="{00000000-0008-0000-0100-00009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41</xdr:row>
          <xdr:rowOff>0</xdr:rowOff>
        </xdr:from>
        <xdr:to>
          <xdr:col>8</xdr:col>
          <xdr:colOff>47625</xdr:colOff>
          <xdr:row>42</xdr:row>
          <xdr:rowOff>57150</xdr:rowOff>
        </xdr:to>
        <xdr:sp macro="" textlink="">
          <xdr:nvSpPr>
            <xdr:cNvPr id="5287" name="Check Box 167" hidden="1">
              <a:extLst>
                <a:ext uri="{63B3BB69-23CF-44E3-9099-C40C66FF867C}">
                  <a14:compatExt spid="_x0000_s5287"/>
                </a:ext>
                <a:ext uri="{FF2B5EF4-FFF2-40B4-BE49-F238E27FC236}">
                  <a16:creationId xmlns:a16="http://schemas.microsoft.com/office/drawing/2014/main" id="{00000000-0008-0000-0100-0000A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95250</xdr:colOff>
          <xdr:row>40</xdr:row>
          <xdr:rowOff>171450</xdr:rowOff>
        </xdr:from>
        <xdr:to>
          <xdr:col>11</xdr:col>
          <xdr:colOff>0</xdr:colOff>
          <xdr:row>42</xdr:row>
          <xdr:rowOff>47625</xdr:rowOff>
        </xdr:to>
        <xdr:sp macro="" textlink="">
          <xdr:nvSpPr>
            <xdr:cNvPr id="5288" name="Check Box 168" hidden="1">
              <a:extLst>
                <a:ext uri="{63B3BB69-23CF-44E3-9099-C40C66FF867C}">
                  <a14:compatExt spid="_x0000_s5288"/>
                </a:ext>
                <a:ext uri="{FF2B5EF4-FFF2-40B4-BE49-F238E27FC236}">
                  <a16:creationId xmlns:a16="http://schemas.microsoft.com/office/drawing/2014/main" id="{00000000-0008-0000-0100-0000A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133350</xdr:colOff>
          <xdr:row>40</xdr:row>
          <xdr:rowOff>152400</xdr:rowOff>
        </xdr:from>
        <xdr:to>
          <xdr:col>18</xdr:col>
          <xdr:colOff>38100</xdr:colOff>
          <xdr:row>42</xdr:row>
          <xdr:rowOff>28575</xdr:rowOff>
        </xdr:to>
        <xdr:sp macro="" textlink="">
          <xdr:nvSpPr>
            <xdr:cNvPr id="5289" name="Check Box 169" hidden="1">
              <a:extLst>
                <a:ext uri="{63B3BB69-23CF-44E3-9099-C40C66FF867C}">
                  <a14:compatExt spid="_x0000_s5289"/>
                </a:ext>
                <a:ext uri="{FF2B5EF4-FFF2-40B4-BE49-F238E27FC236}">
                  <a16:creationId xmlns:a16="http://schemas.microsoft.com/office/drawing/2014/main" id="{00000000-0008-0000-0100-0000A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34</xdr:col>
      <xdr:colOff>103910</xdr:colOff>
      <xdr:row>1</xdr:row>
      <xdr:rowOff>60613</xdr:rowOff>
    </xdr:from>
    <xdr:to>
      <xdr:col>43</xdr:col>
      <xdr:colOff>142345</xdr:colOff>
      <xdr:row>36</xdr:row>
      <xdr:rowOff>77932</xdr:rowOff>
    </xdr:to>
    <xdr:pic>
      <xdr:nvPicPr>
        <xdr:cNvPr id="10" name="図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174" t="14075" r="8940" b="4836"/>
        <a:stretch>
          <a:fillRect/>
        </a:stretch>
      </xdr:blipFill>
      <xdr:spPr bwMode="auto">
        <a:xfrm>
          <a:off x="6806046" y="277090"/>
          <a:ext cx="5450367" cy="6381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12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BL192"/>
  <sheetViews>
    <sheetView showGridLines="0" view="pageBreakPreview" topLeftCell="A46" zoomScale="110" zoomScaleNormal="70" zoomScaleSheetLayoutView="110" workbookViewId="0">
      <selection activeCell="AG30" sqref="AG30"/>
    </sheetView>
  </sheetViews>
  <sheetFormatPr defaultRowHeight="13.5"/>
  <cols>
    <col min="1" max="1" width="2.625" style="15" customWidth="1"/>
    <col min="2" max="2" width="1.75" style="15" customWidth="1"/>
    <col min="3" max="35" width="2.625" style="15" customWidth="1"/>
    <col min="36" max="39" width="7.375" style="15" customWidth="1"/>
    <col min="40" max="40" width="9.375" style="15" bestFit="1" customWidth="1"/>
    <col min="41" max="42" width="9" style="15"/>
    <col min="43" max="43" width="11.5" style="15" customWidth="1"/>
    <col min="44" max="16384" width="9" style="15"/>
  </cols>
  <sheetData>
    <row r="1" spans="1:62" ht="17.25">
      <c r="A1" s="188" t="s">
        <v>13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O1" s="146"/>
      <c r="AP1" s="146"/>
      <c r="AQ1" s="146"/>
      <c r="AR1" s="16"/>
      <c r="AS1" s="16"/>
      <c r="AT1" s="16"/>
      <c r="AU1" s="16"/>
      <c r="AV1" s="16"/>
      <c r="AW1" s="17"/>
      <c r="AX1" s="17"/>
      <c r="AY1" s="17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</row>
    <row r="2" spans="1:62" ht="14.25" thickBot="1">
      <c r="AO2" s="146"/>
      <c r="AP2" s="146"/>
      <c r="AQ2" s="14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</row>
    <row r="3" spans="1:62" ht="14.25" customHeight="1">
      <c r="C3" s="50" t="s">
        <v>165</v>
      </c>
      <c r="D3" s="51"/>
      <c r="E3" s="51"/>
      <c r="F3" s="51"/>
      <c r="G3" s="51"/>
      <c r="H3" s="51"/>
      <c r="I3" s="51"/>
      <c r="J3" s="51"/>
      <c r="K3" s="51"/>
      <c r="L3" s="51"/>
      <c r="M3" s="52"/>
      <c r="N3" s="190" t="s">
        <v>161</v>
      </c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2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</row>
    <row r="4" spans="1:62" ht="14.25" customHeight="1">
      <c r="C4" s="53" t="s">
        <v>1</v>
      </c>
      <c r="D4" s="19"/>
      <c r="E4" s="19"/>
      <c r="F4" s="162" t="s">
        <v>112</v>
      </c>
      <c r="G4" s="162"/>
      <c r="H4" s="162"/>
      <c r="I4" s="162"/>
      <c r="J4" s="162"/>
      <c r="K4" s="162"/>
      <c r="L4" s="162"/>
      <c r="M4" s="163"/>
      <c r="N4" s="183" t="s">
        <v>164</v>
      </c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5"/>
      <c r="AO4" s="193"/>
      <c r="AP4" s="146"/>
      <c r="AQ4" s="146"/>
      <c r="AR4" s="146"/>
      <c r="AS4" s="16"/>
      <c r="AT4" s="16"/>
      <c r="AU4" s="182"/>
      <c r="AV4" s="182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</row>
    <row r="5" spans="1:62" ht="14.25" customHeight="1">
      <c r="C5" s="53" t="s">
        <v>158</v>
      </c>
      <c r="D5" s="19"/>
      <c r="E5" s="19"/>
      <c r="F5" s="19"/>
      <c r="G5" s="19"/>
      <c r="H5" s="19"/>
      <c r="I5" s="19"/>
      <c r="J5" s="19"/>
      <c r="K5" s="19"/>
      <c r="L5" s="19"/>
      <c r="M5" s="54"/>
      <c r="N5" s="183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5"/>
      <c r="AO5" s="193"/>
      <c r="AP5" s="146"/>
      <c r="AQ5" s="146"/>
      <c r="AR5" s="14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</row>
    <row r="6" spans="1:62" ht="14.25" customHeight="1">
      <c r="C6" s="53" t="s">
        <v>14</v>
      </c>
      <c r="D6" s="19"/>
      <c r="E6" s="19"/>
      <c r="F6" s="19"/>
      <c r="G6" s="19"/>
      <c r="H6" s="19"/>
      <c r="I6" s="19"/>
      <c r="J6" s="19"/>
      <c r="K6" s="19"/>
      <c r="L6" s="19"/>
      <c r="M6" s="54"/>
      <c r="N6" s="183" t="s">
        <v>163</v>
      </c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5"/>
      <c r="AO6" s="16"/>
      <c r="AP6" s="16"/>
      <c r="AQ6" s="16"/>
      <c r="AR6" s="16"/>
      <c r="AS6" s="16"/>
      <c r="AT6" s="16"/>
      <c r="AU6" s="182"/>
      <c r="AV6" s="182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</row>
    <row r="7" spans="1:62" ht="14.25" customHeight="1">
      <c r="C7" s="53" t="s">
        <v>15</v>
      </c>
      <c r="D7" s="19"/>
      <c r="E7" s="19"/>
      <c r="F7" s="19"/>
      <c r="G7" s="19" t="s">
        <v>119</v>
      </c>
      <c r="H7" s="19" t="s">
        <v>147</v>
      </c>
      <c r="I7" s="19"/>
      <c r="J7" s="19"/>
      <c r="K7" s="19"/>
      <c r="L7" s="19"/>
      <c r="M7" s="54"/>
      <c r="N7" s="153" t="s">
        <v>76</v>
      </c>
      <c r="O7" s="153"/>
      <c r="P7" s="153"/>
      <c r="Q7" s="153"/>
      <c r="R7" s="142" t="s">
        <v>162</v>
      </c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4"/>
      <c r="AK7" s="166">
        <f>IF(N7="","",VLOOKUP(N7,AQ146:AR192,2,FALSE))</f>
        <v>27</v>
      </c>
      <c r="AL7" s="166"/>
      <c r="AM7" s="18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</row>
    <row r="8" spans="1:62" ht="14.25" customHeight="1" thickBot="1">
      <c r="C8" s="53" t="s">
        <v>16</v>
      </c>
      <c r="D8" s="19"/>
      <c r="E8" s="19"/>
      <c r="F8" s="19"/>
      <c r="G8" s="19"/>
      <c r="H8" s="19"/>
      <c r="I8" s="19"/>
      <c r="J8" s="19"/>
      <c r="K8" s="19"/>
      <c r="L8" s="19"/>
      <c r="M8" s="54"/>
      <c r="N8" s="153" t="s">
        <v>115</v>
      </c>
      <c r="O8" s="153"/>
      <c r="P8" s="153"/>
      <c r="Q8" s="153"/>
      <c r="R8" s="19"/>
      <c r="S8" s="19"/>
      <c r="T8" s="19"/>
      <c r="U8" s="19"/>
      <c r="W8" s="19"/>
      <c r="X8" s="19"/>
      <c r="Y8" s="19"/>
      <c r="Z8" s="19"/>
      <c r="AA8" s="19"/>
      <c r="AB8" s="19"/>
      <c r="AC8" s="19"/>
      <c r="AD8" s="19"/>
      <c r="AE8" s="19"/>
      <c r="AF8" s="22"/>
      <c r="AK8" s="166">
        <f>IF(N8="","",VLOOKUP(N8,AO18:AP20,2,FALSE))</f>
        <v>1</v>
      </c>
      <c r="AL8" s="166"/>
      <c r="AM8" s="18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</row>
    <row r="9" spans="1:62" ht="14.25" customHeight="1">
      <c r="C9" s="53" t="s">
        <v>17</v>
      </c>
      <c r="D9" s="19"/>
      <c r="E9" s="19"/>
      <c r="F9" s="19"/>
      <c r="G9" s="19"/>
      <c r="H9" s="19"/>
      <c r="I9" s="19"/>
      <c r="J9" s="19"/>
      <c r="K9" s="19"/>
      <c r="L9" s="19"/>
      <c r="M9" s="54"/>
      <c r="N9" s="186">
        <v>8</v>
      </c>
      <c r="O9" s="187"/>
      <c r="P9" s="54" t="s">
        <v>18</v>
      </c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22"/>
      <c r="AO9" s="16"/>
      <c r="AP9" s="20">
        <f>VLOOKUP(N10,AO10:AP16,2)</f>
        <v>450</v>
      </c>
      <c r="AQ9" s="21">
        <f>VLOOKUP(N10,AO10:AQ16,3)</f>
        <v>440</v>
      </c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</row>
    <row r="10" spans="1:62" ht="14.25" customHeight="1">
      <c r="C10" s="53" t="s">
        <v>0</v>
      </c>
      <c r="D10" s="19"/>
      <c r="E10" s="19"/>
      <c r="F10" s="19"/>
      <c r="G10" s="19"/>
      <c r="H10" s="19" t="s">
        <v>119</v>
      </c>
      <c r="I10" s="19" t="s">
        <v>118</v>
      </c>
      <c r="J10" s="19"/>
      <c r="K10" s="19"/>
      <c r="L10" s="19"/>
      <c r="M10" s="54"/>
      <c r="N10" s="168">
        <v>400</v>
      </c>
      <c r="O10" s="168"/>
      <c r="P10" s="168"/>
      <c r="Q10" s="151" t="s">
        <v>19</v>
      </c>
      <c r="R10" s="151"/>
      <c r="S10" s="142" t="s">
        <v>106</v>
      </c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4"/>
      <c r="AO10" s="49">
        <v>250</v>
      </c>
      <c r="AP10" s="13">
        <v>300</v>
      </c>
      <c r="AQ10" s="13">
        <v>290</v>
      </c>
      <c r="AR10" s="167" t="s">
        <v>105</v>
      </c>
      <c r="AS10" s="167"/>
      <c r="AT10" s="167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</row>
    <row r="11" spans="1:62" ht="14.25" customHeight="1">
      <c r="C11" s="53" t="s">
        <v>20</v>
      </c>
      <c r="D11" s="19"/>
      <c r="E11" s="19"/>
      <c r="F11" s="19"/>
      <c r="G11" s="19"/>
      <c r="H11" s="19"/>
      <c r="I11" s="19"/>
      <c r="J11" s="19"/>
      <c r="K11" s="19"/>
      <c r="L11" s="19"/>
      <c r="M11" s="54"/>
      <c r="N11" s="194">
        <f>SUM(AP43:AP52)</f>
        <v>1</v>
      </c>
      <c r="O11" s="194"/>
      <c r="P11" s="194"/>
      <c r="Q11" s="151" t="s">
        <v>21</v>
      </c>
      <c r="R11" s="151"/>
      <c r="S11" s="151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22"/>
      <c r="AO11" s="49">
        <v>300</v>
      </c>
      <c r="AP11" s="13">
        <v>350</v>
      </c>
      <c r="AQ11" s="13">
        <v>340</v>
      </c>
      <c r="AR11" s="167" t="str">
        <f>"レジンコンクリート管（RSφ"&amp;AP9&amp;"）"</f>
        <v>レジンコンクリート管（RSφ450）</v>
      </c>
      <c r="AS11" s="167"/>
      <c r="AT11" s="167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</row>
    <row r="12" spans="1:62" ht="14.25" customHeight="1">
      <c r="C12" s="178" t="s">
        <v>22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3" t="s">
        <v>7</v>
      </c>
      <c r="O12" s="169"/>
      <c r="P12" s="169"/>
      <c r="Q12" s="3"/>
      <c r="R12" s="169" t="s">
        <v>23</v>
      </c>
      <c r="S12" s="174"/>
      <c r="T12" s="173" t="s">
        <v>8</v>
      </c>
      <c r="U12" s="169"/>
      <c r="V12" s="169"/>
      <c r="W12" s="3">
        <v>1</v>
      </c>
      <c r="X12" s="169" t="s">
        <v>23</v>
      </c>
      <c r="Y12" s="174"/>
      <c r="Z12" s="173"/>
      <c r="AA12" s="169"/>
      <c r="AB12" s="169"/>
      <c r="AC12" s="19"/>
      <c r="AD12" s="175"/>
      <c r="AE12" s="175"/>
      <c r="AF12" s="22"/>
      <c r="AO12" s="49">
        <v>350</v>
      </c>
      <c r="AP12" s="13">
        <v>400</v>
      </c>
      <c r="AQ12" s="13">
        <v>390</v>
      </c>
      <c r="AR12" s="167" t="str">
        <f>"レジンコンクリート管（RTφ"&amp;N10&amp;")"</f>
        <v>レジンコンクリート管（RTφ400)</v>
      </c>
      <c r="AS12" s="167"/>
      <c r="AT12" s="167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</row>
    <row r="13" spans="1:62" ht="14.25" customHeight="1">
      <c r="C13" s="180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73" t="s">
        <v>24</v>
      </c>
      <c r="O13" s="169"/>
      <c r="P13" s="169"/>
      <c r="Q13" s="3"/>
      <c r="R13" s="175" t="s">
        <v>23</v>
      </c>
      <c r="S13" s="177"/>
      <c r="T13" s="173" t="s">
        <v>25</v>
      </c>
      <c r="U13" s="169"/>
      <c r="V13" s="169"/>
      <c r="W13" s="3"/>
      <c r="X13" s="169" t="s">
        <v>23</v>
      </c>
      <c r="Y13" s="174"/>
      <c r="Z13" s="173"/>
      <c r="AA13" s="169"/>
      <c r="AB13" s="169"/>
      <c r="AC13" s="55"/>
      <c r="AD13" s="175"/>
      <c r="AE13" s="175"/>
      <c r="AF13" s="22"/>
      <c r="AO13" s="49">
        <v>400</v>
      </c>
      <c r="AP13" s="13">
        <v>450</v>
      </c>
      <c r="AQ13" s="13">
        <v>440</v>
      </c>
      <c r="AR13" s="167" t="str">
        <f>"レジンコンクリート管（RMφ"&amp;AQ9&amp;")"</f>
        <v>レジンコンクリート管（RMφ440)</v>
      </c>
      <c r="AS13" s="167"/>
      <c r="AT13" s="167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</row>
    <row r="14" spans="1:62" ht="14.25" customHeight="1">
      <c r="C14" s="178" t="s">
        <v>26</v>
      </c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3" t="s">
        <v>7</v>
      </c>
      <c r="O14" s="169"/>
      <c r="P14" s="169"/>
      <c r="Q14" s="3"/>
      <c r="R14" s="169" t="s">
        <v>23</v>
      </c>
      <c r="S14" s="174"/>
      <c r="T14" s="173" t="s">
        <v>8</v>
      </c>
      <c r="U14" s="169"/>
      <c r="V14" s="169"/>
      <c r="W14" s="3">
        <v>1</v>
      </c>
      <c r="X14" s="169" t="s">
        <v>23</v>
      </c>
      <c r="Y14" s="174"/>
      <c r="Z14" s="173"/>
      <c r="AA14" s="169"/>
      <c r="AB14" s="169"/>
      <c r="AC14" s="19"/>
      <c r="AD14" s="175"/>
      <c r="AE14" s="175"/>
      <c r="AF14" s="22"/>
      <c r="AO14" s="49">
        <v>450</v>
      </c>
      <c r="AP14" s="13">
        <v>500</v>
      </c>
      <c r="AQ14" s="13">
        <v>490</v>
      </c>
      <c r="AR14" s="167" t="s">
        <v>106</v>
      </c>
      <c r="AS14" s="167"/>
      <c r="AT14" s="167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</row>
    <row r="15" spans="1:62" ht="14.25" customHeight="1">
      <c r="C15" s="180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73" t="s">
        <v>24</v>
      </c>
      <c r="O15" s="169"/>
      <c r="P15" s="169"/>
      <c r="Q15" s="3"/>
      <c r="R15" s="175" t="s">
        <v>23</v>
      </c>
      <c r="S15" s="177"/>
      <c r="T15" s="173" t="s">
        <v>25</v>
      </c>
      <c r="U15" s="169"/>
      <c r="V15" s="169"/>
      <c r="W15" s="3"/>
      <c r="X15" s="169" t="s">
        <v>23</v>
      </c>
      <c r="Y15" s="174"/>
      <c r="Z15" s="173" t="s">
        <v>97</v>
      </c>
      <c r="AA15" s="169"/>
      <c r="AB15" s="169"/>
      <c r="AC15" s="3"/>
      <c r="AD15" s="175" t="s">
        <v>23</v>
      </c>
      <c r="AE15" s="175"/>
      <c r="AF15" s="22"/>
      <c r="AO15" s="49">
        <v>500</v>
      </c>
      <c r="AP15" s="13"/>
      <c r="AQ15" s="13">
        <v>540</v>
      </c>
      <c r="AR15" s="167" t="s">
        <v>107</v>
      </c>
      <c r="AS15" s="167"/>
      <c r="AT15" s="167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</row>
    <row r="16" spans="1:62" ht="14.25" customHeight="1">
      <c r="C16" s="178" t="s">
        <v>27</v>
      </c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3" t="s">
        <v>7</v>
      </c>
      <c r="O16" s="169"/>
      <c r="P16" s="169"/>
      <c r="Q16" s="3"/>
      <c r="R16" s="169" t="s">
        <v>23</v>
      </c>
      <c r="S16" s="174"/>
      <c r="T16" s="173" t="s">
        <v>8</v>
      </c>
      <c r="U16" s="169"/>
      <c r="V16" s="169"/>
      <c r="W16" s="3"/>
      <c r="X16" s="169" t="s">
        <v>23</v>
      </c>
      <c r="Y16" s="174"/>
      <c r="Z16" s="173"/>
      <c r="AA16" s="169"/>
      <c r="AB16" s="169"/>
      <c r="AC16" s="19"/>
      <c r="AD16" s="175"/>
      <c r="AE16" s="175"/>
      <c r="AF16" s="22"/>
      <c r="AO16" s="49">
        <v>600</v>
      </c>
      <c r="AP16" s="13"/>
      <c r="AQ16" s="13">
        <v>650</v>
      </c>
      <c r="AR16" s="176"/>
      <c r="AS16" s="176"/>
      <c r="AT16" s="17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</row>
    <row r="17" spans="3:57" ht="14.25" customHeight="1">
      <c r="C17" s="180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73" t="s">
        <v>24</v>
      </c>
      <c r="O17" s="169"/>
      <c r="P17" s="169"/>
      <c r="Q17" s="3"/>
      <c r="R17" s="175" t="s">
        <v>23</v>
      </c>
      <c r="S17" s="177"/>
      <c r="T17" s="173" t="s">
        <v>25</v>
      </c>
      <c r="U17" s="169"/>
      <c r="V17" s="169"/>
      <c r="W17" s="3"/>
      <c r="X17" s="169" t="s">
        <v>23</v>
      </c>
      <c r="Y17" s="174"/>
      <c r="Z17" s="173"/>
      <c r="AA17" s="169"/>
      <c r="AB17" s="169"/>
      <c r="AC17" s="55"/>
      <c r="AD17" s="175"/>
      <c r="AE17" s="175"/>
      <c r="AF17" s="22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</row>
    <row r="18" spans="3:57" ht="14.25" customHeight="1">
      <c r="C18" s="150" t="s">
        <v>111</v>
      </c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73" t="s">
        <v>7</v>
      </c>
      <c r="O18" s="169"/>
      <c r="P18" s="169"/>
      <c r="Q18" s="3"/>
      <c r="R18" s="169" t="s">
        <v>23</v>
      </c>
      <c r="S18" s="174"/>
      <c r="T18" s="173" t="s">
        <v>8</v>
      </c>
      <c r="U18" s="169"/>
      <c r="V18" s="169"/>
      <c r="W18" s="3"/>
      <c r="X18" s="169" t="s">
        <v>23</v>
      </c>
      <c r="Y18" s="174"/>
      <c r="Z18" s="173" t="s">
        <v>25</v>
      </c>
      <c r="AA18" s="169"/>
      <c r="AB18" s="169"/>
      <c r="AC18" s="3"/>
      <c r="AD18" s="169" t="s">
        <v>23</v>
      </c>
      <c r="AE18" s="169"/>
      <c r="AF18" s="22"/>
      <c r="AO18" s="13" t="s">
        <v>115</v>
      </c>
      <c r="AP18" s="13">
        <v>1</v>
      </c>
      <c r="AQ18" s="16"/>
      <c r="AR18" s="13" t="s">
        <v>156</v>
      </c>
      <c r="AS18" s="13">
        <v>1</v>
      </c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</row>
    <row r="19" spans="3:57" ht="14.25" customHeight="1">
      <c r="C19" s="53" t="s">
        <v>28</v>
      </c>
      <c r="D19" s="19"/>
      <c r="E19" s="19"/>
      <c r="F19" s="19"/>
      <c r="G19" s="19"/>
      <c r="H19" s="19"/>
      <c r="I19" s="19"/>
      <c r="J19" s="19"/>
      <c r="K19" s="19"/>
      <c r="L19" s="19"/>
      <c r="M19" s="54"/>
      <c r="N19" s="170">
        <f>SUM(AB61,AB66,AB71,AB76,AB81,AB86,AB91,AB96,AB101,AB106)</f>
        <v>85.3</v>
      </c>
      <c r="O19" s="170"/>
      <c r="P19" s="170"/>
      <c r="Q19" s="170"/>
      <c r="R19" s="170"/>
      <c r="S19" s="171" t="s">
        <v>29</v>
      </c>
      <c r="T19" s="171"/>
      <c r="U19" s="56"/>
      <c r="V19" s="56"/>
      <c r="W19" s="56"/>
      <c r="X19" s="56"/>
      <c r="Y19" s="56"/>
      <c r="Z19" s="56"/>
      <c r="AA19" s="56"/>
      <c r="AB19" s="56"/>
      <c r="AC19" s="19"/>
      <c r="AD19" s="19"/>
      <c r="AE19" s="19"/>
      <c r="AF19" s="22"/>
      <c r="AO19" s="13" t="s">
        <v>116</v>
      </c>
      <c r="AP19" s="13">
        <v>2</v>
      </c>
      <c r="AQ19" s="16"/>
      <c r="AR19" s="13" t="s">
        <v>155</v>
      </c>
      <c r="AS19" s="13">
        <v>2</v>
      </c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</row>
    <row r="20" spans="3:57" ht="14.25" customHeight="1">
      <c r="C20" s="53" t="s">
        <v>157</v>
      </c>
      <c r="D20" s="19"/>
      <c r="E20" s="19"/>
      <c r="F20" s="19"/>
      <c r="G20" s="19"/>
      <c r="H20" s="19"/>
      <c r="I20" s="19"/>
      <c r="J20" s="19"/>
      <c r="K20" s="19"/>
      <c r="L20" s="19"/>
      <c r="M20" s="54"/>
      <c r="N20" s="153" t="s">
        <v>156</v>
      </c>
      <c r="O20" s="153"/>
      <c r="P20" s="153"/>
      <c r="Q20" s="153"/>
      <c r="R20" s="153"/>
      <c r="S20" s="151" t="s">
        <v>2</v>
      </c>
      <c r="T20" s="151"/>
      <c r="U20" s="151"/>
      <c r="X20" s="19"/>
      <c r="Y20" s="19"/>
      <c r="Z20" s="19"/>
      <c r="AA20" s="19"/>
      <c r="AB20" s="19"/>
      <c r="AC20" s="19"/>
      <c r="AD20" s="19"/>
      <c r="AE20" s="19"/>
      <c r="AF20" s="22"/>
      <c r="AK20" s="172">
        <f>IF(N20="","",VLOOKUP(N20,AR18:AS20,2,FALSE))</f>
        <v>1</v>
      </c>
      <c r="AL20" s="172"/>
      <c r="AO20" s="13" t="s">
        <v>117</v>
      </c>
      <c r="AP20" s="13">
        <v>3</v>
      </c>
      <c r="AQ20" s="16"/>
      <c r="AR20" s="13" t="s">
        <v>131</v>
      </c>
      <c r="AS20" s="13">
        <v>3</v>
      </c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</row>
    <row r="21" spans="3:57" ht="14.25" customHeight="1">
      <c r="C21" s="53" t="s">
        <v>96</v>
      </c>
      <c r="D21" s="19"/>
      <c r="E21" s="19"/>
      <c r="F21" s="19"/>
      <c r="G21" s="19"/>
      <c r="H21" s="19"/>
      <c r="I21" s="19"/>
      <c r="J21" s="19"/>
      <c r="K21" s="19"/>
      <c r="L21" s="19"/>
      <c r="M21" s="54"/>
      <c r="N21" s="168">
        <v>30</v>
      </c>
      <c r="O21" s="168"/>
      <c r="P21" s="168"/>
      <c r="Q21" s="168"/>
      <c r="R21" s="168"/>
      <c r="S21" s="151" t="s">
        <v>29</v>
      </c>
      <c r="T21" s="151"/>
      <c r="U21" s="19" t="s">
        <v>102</v>
      </c>
      <c r="V21" s="19"/>
      <c r="W21" s="19"/>
      <c r="Z21" s="57"/>
      <c r="AD21" s="19"/>
      <c r="AE21" s="19"/>
      <c r="AF21" s="22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</row>
    <row r="22" spans="3:57" ht="14.25" customHeight="1">
      <c r="C22" s="53" t="s">
        <v>110</v>
      </c>
      <c r="D22" s="19"/>
      <c r="E22" s="19"/>
      <c r="F22" s="19"/>
      <c r="G22" s="19"/>
      <c r="H22" s="19"/>
      <c r="I22" s="19"/>
      <c r="J22" s="19"/>
      <c r="K22" s="19"/>
      <c r="L22" s="19"/>
      <c r="M22" s="54"/>
      <c r="N22" s="168">
        <v>3.54</v>
      </c>
      <c r="O22" s="168"/>
      <c r="P22" s="168"/>
      <c r="Q22" s="168"/>
      <c r="R22" s="168"/>
      <c r="S22" s="151" t="s">
        <v>29</v>
      </c>
      <c r="T22" s="151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22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</row>
    <row r="23" spans="3:57" ht="14.25" customHeight="1">
      <c r="C23" s="150" t="s">
        <v>166</v>
      </c>
      <c r="D23" s="151"/>
      <c r="E23" s="151"/>
      <c r="F23" s="151"/>
      <c r="G23" s="151"/>
      <c r="H23" s="151"/>
      <c r="I23" s="151"/>
      <c r="J23" s="151"/>
      <c r="K23" s="151"/>
      <c r="L23" s="151"/>
      <c r="M23" s="152"/>
      <c r="N23" s="153" t="s">
        <v>12</v>
      </c>
      <c r="O23" s="153"/>
      <c r="P23" s="153"/>
      <c r="Q23" s="153"/>
      <c r="R23" s="153"/>
      <c r="U23" s="154"/>
      <c r="V23" s="154"/>
      <c r="W23" s="154"/>
      <c r="X23" s="154"/>
      <c r="Y23" s="154"/>
      <c r="AF23" s="22"/>
      <c r="AK23" s="166">
        <f>IF(N23="","",VLOOKUP(N23,AO23:AP24,2,FALSE))</f>
        <v>0</v>
      </c>
      <c r="AL23" s="166"/>
      <c r="AO23" s="12" t="s">
        <v>120</v>
      </c>
      <c r="AP23" s="12">
        <v>0</v>
      </c>
      <c r="AQ23" s="23"/>
      <c r="AR23" s="12" t="s">
        <v>172</v>
      </c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</row>
    <row r="24" spans="3:57" ht="14.25" customHeight="1">
      <c r="C24" s="53" t="s">
        <v>3</v>
      </c>
      <c r="D24" s="19"/>
      <c r="E24" s="19"/>
      <c r="F24" s="19"/>
      <c r="G24" s="19"/>
      <c r="H24" s="19"/>
      <c r="I24" s="19"/>
      <c r="J24" s="19"/>
      <c r="K24" s="19"/>
      <c r="L24" s="19"/>
      <c r="M24" s="54"/>
      <c r="N24" s="167"/>
      <c r="O24" s="167"/>
      <c r="P24" s="167"/>
      <c r="Q24" s="167"/>
      <c r="R24" s="167"/>
      <c r="S24" s="58" t="s">
        <v>10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59"/>
      <c r="AO24" s="12" t="s">
        <v>121</v>
      </c>
      <c r="AP24" s="12">
        <v>1</v>
      </c>
      <c r="AQ24" s="23"/>
      <c r="AR24" s="12" t="s">
        <v>173</v>
      </c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</row>
    <row r="25" spans="3:57" ht="14.25" customHeight="1">
      <c r="C25" s="53" t="s">
        <v>4</v>
      </c>
      <c r="D25" s="19"/>
      <c r="E25" s="19"/>
      <c r="F25" s="19"/>
      <c r="G25" s="19"/>
      <c r="H25" s="19"/>
      <c r="I25" s="19"/>
      <c r="J25" s="19"/>
      <c r="K25" s="19"/>
      <c r="L25" s="19"/>
      <c r="M25" s="54"/>
      <c r="N25" s="167"/>
      <c r="O25" s="167"/>
      <c r="P25" s="167"/>
      <c r="Q25" s="167"/>
      <c r="R25" s="167"/>
      <c r="S25" s="58" t="s">
        <v>10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59"/>
      <c r="AO25" s="23"/>
      <c r="AP25" s="23"/>
      <c r="AQ25" s="23"/>
      <c r="AR25" s="12" t="s">
        <v>174</v>
      </c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</row>
    <row r="26" spans="3:57" ht="14.25" customHeight="1">
      <c r="C26" s="161" t="s">
        <v>125</v>
      </c>
      <c r="D26" s="162"/>
      <c r="E26" s="162"/>
      <c r="F26" s="162"/>
      <c r="G26" s="162"/>
      <c r="H26" s="162"/>
      <c r="I26" s="162"/>
      <c r="J26" s="162"/>
      <c r="K26" s="162"/>
      <c r="L26" s="162"/>
      <c r="M26" s="163"/>
      <c r="N26" s="164"/>
      <c r="O26" s="164"/>
      <c r="P26" s="164"/>
      <c r="Q26" s="164"/>
      <c r="R26" s="164"/>
      <c r="S26" s="60" t="s">
        <v>124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59"/>
      <c r="AO26" s="23"/>
      <c r="AP26" s="23"/>
      <c r="AQ26" s="23"/>
      <c r="AR26" s="12" t="s">
        <v>175</v>
      </c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</row>
    <row r="27" spans="3:57" ht="14.25" customHeight="1">
      <c r="C27" s="161" t="s">
        <v>126</v>
      </c>
      <c r="D27" s="162"/>
      <c r="E27" s="162"/>
      <c r="F27" s="162"/>
      <c r="G27" s="162"/>
      <c r="H27" s="162"/>
      <c r="I27" s="162"/>
      <c r="J27" s="162"/>
      <c r="K27" s="162"/>
      <c r="L27" s="162"/>
      <c r="M27" s="163"/>
      <c r="N27" s="164"/>
      <c r="O27" s="164"/>
      <c r="P27" s="164"/>
      <c r="Q27" s="164"/>
      <c r="R27" s="164"/>
      <c r="S27" s="60" t="s">
        <v>124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59"/>
      <c r="AP27" s="23"/>
      <c r="AQ27" s="23"/>
      <c r="AR27" s="23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</row>
    <row r="28" spans="3:57" ht="14.25" customHeight="1">
      <c r="C28" s="150" t="s">
        <v>101</v>
      </c>
      <c r="D28" s="151"/>
      <c r="E28" s="151"/>
      <c r="F28" s="151"/>
      <c r="G28" s="151"/>
      <c r="H28" s="151"/>
      <c r="I28" s="151"/>
      <c r="J28" s="151"/>
      <c r="K28" s="151"/>
      <c r="L28" s="151"/>
      <c r="M28" s="152"/>
      <c r="N28" s="165"/>
      <c r="O28" s="165"/>
      <c r="P28" s="165"/>
      <c r="Q28" s="165"/>
      <c r="R28" s="165"/>
      <c r="S28" s="152" t="s">
        <v>5</v>
      </c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60"/>
      <c r="AO28" s="25" t="s">
        <v>123</v>
      </c>
      <c r="AP28" s="12">
        <v>0</v>
      </c>
      <c r="AQ28" s="23"/>
      <c r="AR28" s="23"/>
      <c r="AS28" s="25" t="s">
        <v>188</v>
      </c>
      <c r="AT28" s="12">
        <v>0</v>
      </c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</row>
    <row r="29" spans="3:57" ht="14.25" customHeight="1">
      <c r="C29" s="161" t="s">
        <v>109</v>
      </c>
      <c r="D29" s="162"/>
      <c r="E29" s="162"/>
      <c r="F29" s="162"/>
      <c r="G29" s="162"/>
      <c r="H29" s="162"/>
      <c r="I29" s="162"/>
      <c r="J29" s="162"/>
      <c r="K29" s="162"/>
      <c r="L29" s="162"/>
      <c r="M29" s="163"/>
      <c r="N29" s="158">
        <f>IF(N28&gt;=2,"",IF(N10&lt;=350,2,2.5))</f>
        <v>2.5</v>
      </c>
      <c r="O29" s="158"/>
      <c r="P29" s="158"/>
      <c r="Q29" s="158"/>
      <c r="R29" s="158"/>
      <c r="S29" s="152" t="s">
        <v>5</v>
      </c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60"/>
      <c r="AO29" s="25" t="s">
        <v>122</v>
      </c>
      <c r="AP29" s="12">
        <v>1</v>
      </c>
      <c r="AQ29" s="23"/>
      <c r="AR29" s="23"/>
      <c r="AS29" s="25" t="s">
        <v>189</v>
      </c>
      <c r="AT29" s="12">
        <v>1</v>
      </c>
      <c r="AU29" s="16"/>
      <c r="AV29" s="26"/>
      <c r="AW29" s="27"/>
      <c r="AX29" s="28"/>
      <c r="AY29" s="16"/>
      <c r="AZ29" s="16"/>
      <c r="BA29" s="16"/>
      <c r="BB29" s="16"/>
      <c r="BC29" s="16"/>
      <c r="BD29" s="16"/>
      <c r="BE29" s="16"/>
    </row>
    <row r="30" spans="3:57" ht="14.25" customHeight="1">
      <c r="C30" s="150" t="s">
        <v>11</v>
      </c>
      <c r="D30" s="151"/>
      <c r="E30" s="151"/>
      <c r="F30" s="151"/>
      <c r="G30" s="151"/>
      <c r="H30" s="151"/>
      <c r="I30" s="151"/>
      <c r="J30" s="151"/>
      <c r="K30" s="151"/>
      <c r="L30" s="151"/>
      <c r="M30" s="152"/>
      <c r="N30" s="153">
        <v>1.5</v>
      </c>
      <c r="O30" s="153"/>
      <c r="P30" s="153"/>
      <c r="Q30" s="153"/>
      <c r="R30" s="153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5"/>
      <c r="AO30" s="23"/>
      <c r="AP30" s="23"/>
      <c r="AQ30" s="23"/>
      <c r="AR30" s="23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</row>
    <row r="31" spans="3:57" ht="14.25" customHeight="1">
      <c r="C31" s="150" t="s">
        <v>145</v>
      </c>
      <c r="D31" s="151"/>
      <c r="E31" s="151"/>
      <c r="F31" s="151"/>
      <c r="G31" s="151"/>
      <c r="H31" s="151"/>
      <c r="I31" s="151"/>
      <c r="J31" s="151"/>
      <c r="K31" s="151"/>
      <c r="L31" s="151"/>
      <c r="M31" s="152"/>
      <c r="N31" s="156" t="s">
        <v>123</v>
      </c>
      <c r="O31" s="154"/>
      <c r="P31" s="154"/>
      <c r="Q31" s="154"/>
      <c r="R31" s="157"/>
      <c r="U31" s="154"/>
      <c r="V31" s="154"/>
      <c r="W31" s="154"/>
      <c r="X31" s="19"/>
      <c r="Y31" s="19"/>
      <c r="Z31" s="19"/>
      <c r="AA31" s="19"/>
      <c r="AB31" s="19"/>
      <c r="AC31" s="19"/>
      <c r="AD31" s="19"/>
      <c r="AE31" s="19"/>
      <c r="AF31" s="22"/>
      <c r="AK31" s="148">
        <f>IF(N31="","",VLOOKUP(N31,AO28:AP29,2,FALSE))</f>
        <v>0</v>
      </c>
      <c r="AL31" s="149"/>
      <c r="AO31" s="23"/>
      <c r="AP31" s="23"/>
      <c r="AQ31" s="23"/>
      <c r="AR31" s="23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</row>
    <row r="32" spans="3:57" ht="14.25" customHeight="1">
      <c r="C32" s="150" t="s">
        <v>154</v>
      </c>
      <c r="D32" s="151"/>
      <c r="E32" s="151"/>
      <c r="F32" s="151"/>
      <c r="G32" s="151"/>
      <c r="H32" s="151"/>
      <c r="I32" s="151"/>
      <c r="J32" s="151"/>
      <c r="K32" s="151"/>
      <c r="L32" s="151"/>
      <c r="M32" s="152"/>
      <c r="N32" s="158" t="str">
        <f>IF(N31&gt;=2,"",IF(N13&lt;=350,2,2.5))</f>
        <v/>
      </c>
      <c r="O32" s="158"/>
      <c r="P32" s="158"/>
      <c r="Q32" s="158"/>
      <c r="R32" s="158"/>
      <c r="S32" s="152" t="s">
        <v>5</v>
      </c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60"/>
      <c r="AO32" s="13">
        <v>1</v>
      </c>
      <c r="AP32" s="23"/>
      <c r="AQ32" s="13">
        <v>1</v>
      </c>
      <c r="AR32" s="23"/>
      <c r="AS32" s="13">
        <v>1.2</v>
      </c>
      <c r="AT32" s="16"/>
      <c r="AU32" s="13">
        <v>2</v>
      </c>
      <c r="AV32" s="16"/>
      <c r="AW32" s="16"/>
      <c r="AX32" s="16"/>
      <c r="AY32" s="16"/>
      <c r="AZ32" s="16"/>
      <c r="BA32" s="16"/>
      <c r="BB32" s="16"/>
      <c r="BC32" s="16"/>
      <c r="BD32" s="16"/>
      <c r="BE32" s="16"/>
    </row>
    <row r="33" spans="3:57" ht="14.25" customHeight="1">
      <c r="C33" s="150" t="s">
        <v>169</v>
      </c>
      <c r="D33" s="151"/>
      <c r="E33" s="151"/>
      <c r="F33" s="151"/>
      <c r="G33" s="151"/>
      <c r="H33" s="151"/>
      <c r="I33" s="151"/>
      <c r="J33" s="151"/>
      <c r="K33" s="151"/>
      <c r="L33" s="151"/>
      <c r="M33" s="152"/>
      <c r="N33" s="158" t="str">
        <f>IF(N32&gt;=2,"",IF(N14&lt;=350,2,2.5))</f>
        <v/>
      </c>
      <c r="O33" s="158"/>
      <c r="P33" s="158"/>
      <c r="Q33" s="158"/>
      <c r="R33" s="158"/>
      <c r="S33" s="152" t="s">
        <v>160</v>
      </c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60"/>
      <c r="AO33" s="13">
        <v>1.2</v>
      </c>
      <c r="AP33" s="23"/>
      <c r="AQ33" s="13">
        <v>2</v>
      </c>
      <c r="AR33" s="23"/>
      <c r="AS33" s="13">
        <v>2.4300000000000002</v>
      </c>
      <c r="AT33" s="16"/>
      <c r="AU33" s="13">
        <v>2.5</v>
      </c>
      <c r="AV33" s="16"/>
      <c r="AW33" s="16"/>
      <c r="AX33" s="16"/>
      <c r="AY33" s="16"/>
      <c r="AZ33" s="16"/>
      <c r="BA33" s="16"/>
      <c r="BB33" s="16"/>
      <c r="BC33" s="16"/>
      <c r="BD33" s="16"/>
      <c r="BE33" s="16"/>
    </row>
    <row r="34" spans="3:57" ht="14.25" customHeight="1">
      <c r="C34" s="150" t="s">
        <v>187</v>
      </c>
      <c r="D34" s="151"/>
      <c r="E34" s="151"/>
      <c r="F34" s="151"/>
      <c r="G34" s="151"/>
      <c r="H34" s="151"/>
      <c r="I34" s="151"/>
      <c r="J34" s="151"/>
      <c r="K34" s="151"/>
      <c r="L34" s="151"/>
      <c r="M34" s="152"/>
      <c r="N34" s="158" t="s">
        <v>188</v>
      </c>
      <c r="O34" s="158"/>
      <c r="P34" s="158"/>
      <c r="Q34" s="158"/>
      <c r="R34" s="158"/>
      <c r="S34" s="152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60"/>
      <c r="AO34" s="13">
        <v>2</v>
      </c>
      <c r="AP34" s="23"/>
      <c r="AQ34" s="13">
        <v>4</v>
      </c>
      <c r="AR34" s="23"/>
      <c r="AS34" s="13">
        <v>4</v>
      </c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</row>
    <row r="35" spans="3:57" ht="14.25" customHeight="1">
      <c r="C35" s="139"/>
      <c r="D35" s="140"/>
      <c r="E35" s="140"/>
      <c r="F35" s="140"/>
      <c r="G35" s="140"/>
      <c r="H35" s="140"/>
      <c r="I35" s="140"/>
      <c r="J35" s="140"/>
      <c r="K35" s="140"/>
      <c r="L35" s="140"/>
      <c r="M35" s="141"/>
      <c r="N35" s="142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4"/>
      <c r="AO35" s="13">
        <v>2.4300000000000002</v>
      </c>
      <c r="AP35" s="23"/>
      <c r="AQ35" s="13">
        <v>6</v>
      </c>
      <c r="AR35" s="23"/>
      <c r="AS35" s="13">
        <v>6</v>
      </c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</row>
    <row r="36" spans="3:57" ht="14.25" customHeight="1">
      <c r="C36" s="139"/>
      <c r="D36" s="140"/>
      <c r="E36" s="140"/>
      <c r="F36" s="140"/>
      <c r="G36" s="140"/>
      <c r="H36" s="140"/>
      <c r="I36" s="140"/>
      <c r="J36" s="140"/>
      <c r="K36" s="140"/>
      <c r="L36" s="140"/>
      <c r="M36" s="141"/>
      <c r="N36" s="142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4"/>
      <c r="AO36" s="13">
        <v>4</v>
      </c>
      <c r="AP36" s="23"/>
      <c r="AQ36" s="23"/>
      <c r="AR36" s="23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</row>
    <row r="37" spans="3:57" ht="14.25" customHeight="1">
      <c r="C37" s="139"/>
      <c r="D37" s="140"/>
      <c r="E37" s="140"/>
      <c r="F37" s="140"/>
      <c r="G37" s="140"/>
      <c r="H37" s="140"/>
      <c r="I37" s="140"/>
      <c r="J37" s="140"/>
      <c r="K37" s="140"/>
      <c r="L37" s="140"/>
      <c r="M37" s="141"/>
      <c r="N37" s="142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4"/>
      <c r="AO37" s="13">
        <v>6</v>
      </c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</row>
    <row r="38" spans="3:57" ht="14.25" customHeight="1">
      <c r="C38" s="139"/>
      <c r="D38" s="140"/>
      <c r="E38" s="140"/>
      <c r="F38" s="140"/>
      <c r="G38" s="140"/>
      <c r="H38" s="140"/>
      <c r="I38" s="140"/>
      <c r="J38" s="140"/>
      <c r="K38" s="140"/>
      <c r="L38" s="140"/>
      <c r="M38" s="141"/>
      <c r="N38" s="142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4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</row>
    <row r="39" spans="3:57" ht="14.25" customHeight="1"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1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</row>
    <row r="40" spans="3:57" ht="14.25" customHeight="1">
      <c r="C40" s="145" t="s">
        <v>144</v>
      </c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7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</row>
    <row r="41" spans="3:57" ht="14.25" customHeight="1">
      <c r="C41" s="145" t="s">
        <v>132</v>
      </c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7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</row>
    <row r="42" spans="3:57" ht="14.25" customHeight="1">
      <c r="C42" s="125" t="s">
        <v>152</v>
      </c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9"/>
      <c r="AO42" s="16" t="s">
        <v>148</v>
      </c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</row>
    <row r="43" spans="3:57" ht="14.25" customHeight="1">
      <c r="C43" s="125" t="s">
        <v>134</v>
      </c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3"/>
      <c r="AO43" s="13">
        <v>1</v>
      </c>
      <c r="AP43" s="13">
        <f>IF(AB61="",0,1)</f>
        <v>1</v>
      </c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</row>
    <row r="44" spans="3:57" ht="14.25" customHeight="1">
      <c r="C44" s="125" t="s">
        <v>135</v>
      </c>
      <c r="D44" s="126"/>
      <c r="E44" s="126"/>
      <c r="F44" s="126"/>
      <c r="G44" s="126"/>
      <c r="H44" s="126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3"/>
      <c r="AO44" s="13">
        <v>2</v>
      </c>
      <c r="AP44" s="13">
        <f>IF(AB66="",0,1)</f>
        <v>0</v>
      </c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</row>
    <row r="45" spans="3:57" ht="14.25" customHeight="1">
      <c r="C45" s="125" t="s">
        <v>136</v>
      </c>
      <c r="D45" s="126"/>
      <c r="E45" s="126"/>
      <c r="F45" s="126"/>
      <c r="G45" s="126"/>
      <c r="H45" s="126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3"/>
      <c r="AO45" s="13">
        <v>3</v>
      </c>
      <c r="AP45" s="13">
        <f>IF(AB71="",0,1)</f>
        <v>0</v>
      </c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</row>
    <row r="46" spans="3:57" ht="14.25" customHeight="1">
      <c r="C46" s="34"/>
      <c r="AF46" s="35"/>
      <c r="AO46" s="13">
        <v>4</v>
      </c>
      <c r="AP46" s="13">
        <f>IF(AB76="",0,1)</f>
        <v>0</v>
      </c>
      <c r="AQ46" s="48"/>
      <c r="AR46" s="48"/>
      <c r="AS46" s="48"/>
      <c r="AT46" s="48"/>
      <c r="AU46" s="48"/>
      <c r="AV46" s="16"/>
      <c r="AW46" s="16"/>
      <c r="AX46" s="16"/>
      <c r="AY46" s="16"/>
      <c r="AZ46" s="16"/>
      <c r="BA46" s="16"/>
      <c r="BB46" s="16"/>
      <c r="BC46" s="16"/>
      <c r="BD46" s="16"/>
      <c r="BE46" s="16"/>
    </row>
    <row r="47" spans="3:57" ht="14.25" customHeight="1">
      <c r="C47" s="125" t="s">
        <v>150</v>
      </c>
      <c r="D47" s="126"/>
      <c r="E47" s="126"/>
      <c r="F47" s="126"/>
      <c r="H47" s="137">
        <v>23</v>
      </c>
      <c r="I47" s="137"/>
      <c r="J47" s="137"/>
      <c r="K47" s="137"/>
      <c r="L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3"/>
      <c r="AO47" s="13">
        <v>5</v>
      </c>
      <c r="AP47" s="13">
        <f>IF(AB81="",0,1)</f>
        <v>0</v>
      </c>
      <c r="AQ47" s="48"/>
      <c r="AR47" s="48"/>
      <c r="AS47" s="48"/>
      <c r="AT47" s="48"/>
      <c r="AU47" s="48"/>
      <c r="AV47" s="16"/>
      <c r="AW47" s="16"/>
      <c r="AX47" s="16"/>
      <c r="AY47" s="16"/>
      <c r="AZ47" s="16"/>
      <c r="BA47" s="16"/>
      <c r="BB47" s="16"/>
      <c r="BC47" s="16"/>
      <c r="BD47" s="16"/>
      <c r="BE47" s="16"/>
    </row>
    <row r="48" spans="3:57" ht="14.25" customHeight="1">
      <c r="C48" s="125" t="s">
        <v>133</v>
      </c>
      <c r="D48" s="126"/>
      <c r="E48" s="126"/>
      <c r="F48" s="126"/>
      <c r="H48" s="138" t="s">
        <v>151</v>
      </c>
      <c r="I48" s="138"/>
      <c r="J48" s="138"/>
      <c r="K48" s="138"/>
      <c r="L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3"/>
      <c r="AO48" s="13">
        <v>6</v>
      </c>
      <c r="AP48" s="13">
        <f>IF(AB86="",0,1)</f>
        <v>0</v>
      </c>
      <c r="AQ48" s="48"/>
      <c r="AR48" s="48"/>
      <c r="AS48" s="48"/>
      <c r="AT48" s="48"/>
      <c r="AU48" s="48"/>
      <c r="AV48" s="16"/>
      <c r="AW48" s="16"/>
      <c r="AX48" s="16"/>
      <c r="AY48" s="16"/>
      <c r="AZ48" s="16"/>
      <c r="BA48" s="16"/>
      <c r="BB48" s="16"/>
      <c r="BC48" s="16"/>
      <c r="BD48" s="16"/>
      <c r="BE48" s="16"/>
    </row>
    <row r="49" spans="3:64" ht="14.25" customHeight="1">
      <c r="C49" s="34"/>
      <c r="AF49" s="35"/>
      <c r="AO49" s="13">
        <v>7</v>
      </c>
      <c r="AP49" s="13">
        <f>IF(AB91="",0,1)</f>
        <v>0</v>
      </c>
      <c r="AQ49" s="48"/>
      <c r="AR49" s="48"/>
      <c r="AS49" s="48"/>
      <c r="AT49" s="48"/>
      <c r="AU49" s="48"/>
      <c r="AV49" s="16"/>
      <c r="AW49" s="16"/>
      <c r="AX49" s="16"/>
      <c r="AY49" s="16"/>
      <c r="AZ49" s="16"/>
      <c r="BA49" s="16"/>
      <c r="BB49" s="16"/>
      <c r="BC49" s="16"/>
      <c r="BD49" s="16"/>
      <c r="BE49" s="16"/>
    </row>
    <row r="50" spans="3:64" ht="14.25" customHeight="1">
      <c r="C50" s="125" t="s">
        <v>137</v>
      </c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9"/>
      <c r="AO50" s="13">
        <v>8</v>
      </c>
      <c r="AP50" s="13">
        <f>IF(AB96="",0,1)</f>
        <v>0</v>
      </c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</row>
    <row r="51" spans="3:64" ht="14.25" customHeight="1">
      <c r="C51" s="34"/>
      <c r="AF51" s="35"/>
      <c r="AO51" s="13">
        <v>9</v>
      </c>
      <c r="AP51" s="13">
        <f>IF(AB101="",0,1)</f>
        <v>0</v>
      </c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</row>
    <row r="52" spans="3:64" ht="14.25" customHeight="1">
      <c r="C52" s="36" t="s">
        <v>138</v>
      </c>
      <c r="D52" s="127">
        <v>56</v>
      </c>
      <c r="E52" s="127"/>
      <c r="F52" s="127"/>
      <c r="G52" s="32" t="s">
        <v>130</v>
      </c>
      <c r="H52" s="32" t="s">
        <v>140</v>
      </c>
      <c r="I52" s="127">
        <v>32</v>
      </c>
      <c r="J52" s="127"/>
      <c r="K52" s="127"/>
      <c r="L52" s="32" t="s">
        <v>130</v>
      </c>
      <c r="M52" s="126" t="s">
        <v>141</v>
      </c>
      <c r="N52" s="126"/>
      <c r="O52" s="126"/>
      <c r="P52" s="126"/>
      <c r="Q52" s="127">
        <v>12</v>
      </c>
      <c r="R52" s="127"/>
      <c r="S52" s="127"/>
      <c r="T52" s="32" t="s">
        <v>130</v>
      </c>
      <c r="U52" s="135" t="s">
        <v>159</v>
      </c>
      <c r="V52" s="135"/>
      <c r="W52" s="135"/>
      <c r="X52" s="127" t="s">
        <v>191</v>
      </c>
      <c r="Y52" s="127"/>
      <c r="Z52" s="127"/>
      <c r="AA52" s="127"/>
      <c r="AB52" s="127"/>
      <c r="AC52" s="127"/>
      <c r="AD52" s="32"/>
      <c r="AE52" s="32"/>
      <c r="AF52" s="33"/>
      <c r="AO52" s="13">
        <v>10</v>
      </c>
      <c r="AP52" s="13">
        <f>IF(AB106="",0,1)</f>
        <v>0</v>
      </c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</row>
    <row r="53" spans="3:64" ht="14.25" customHeight="1">
      <c r="C53" s="34"/>
      <c r="AF53" s="35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</row>
    <row r="54" spans="3:64" ht="14.25" customHeight="1">
      <c r="C54" s="125" t="s">
        <v>143</v>
      </c>
      <c r="D54" s="126"/>
      <c r="E54" s="126"/>
      <c r="F54" s="127">
        <v>2.6539999999999999</v>
      </c>
      <c r="G54" s="127"/>
      <c r="H54" s="127"/>
      <c r="I54" s="128" t="s">
        <v>176</v>
      </c>
      <c r="J54" s="128"/>
      <c r="M54" s="128" t="s">
        <v>142</v>
      </c>
      <c r="N54" s="128"/>
      <c r="O54" s="128"/>
      <c r="P54" s="127">
        <v>12</v>
      </c>
      <c r="Q54" s="127"/>
      <c r="R54" s="127"/>
      <c r="S54" s="32" t="s">
        <v>130</v>
      </c>
      <c r="T54" s="32"/>
      <c r="U54" s="135" t="s">
        <v>190</v>
      </c>
      <c r="V54" s="135"/>
      <c r="W54" s="135"/>
      <c r="X54" s="127">
        <v>8.5</v>
      </c>
      <c r="Y54" s="127"/>
      <c r="Z54" s="127"/>
      <c r="AA54" s="136" t="s">
        <v>171</v>
      </c>
      <c r="AB54" s="136"/>
      <c r="AD54" s="32"/>
      <c r="AE54" s="32"/>
      <c r="AF54" s="33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</row>
    <row r="55" spans="3:64" ht="14.25" customHeight="1">
      <c r="C55" s="34"/>
      <c r="AF55" s="35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</row>
    <row r="56" spans="3:64" ht="14.25" customHeight="1">
      <c r="C56" s="125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9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</row>
    <row r="57" spans="3:64" ht="14.25" customHeight="1" thickBot="1">
      <c r="C57" s="37"/>
      <c r="D57" s="38"/>
      <c r="E57" s="130" t="s">
        <v>113</v>
      </c>
      <c r="F57" s="130"/>
      <c r="G57" s="130"/>
      <c r="H57" s="131" t="s">
        <v>196</v>
      </c>
      <c r="I57" s="131"/>
      <c r="J57" s="39">
        <v>2</v>
      </c>
      <c r="K57" s="40" t="s">
        <v>98</v>
      </c>
      <c r="L57" s="39">
        <v>4</v>
      </c>
      <c r="M57" s="40" t="s">
        <v>99</v>
      </c>
      <c r="N57" s="39">
        <v>1</v>
      </c>
      <c r="O57" s="41" t="s">
        <v>100</v>
      </c>
      <c r="P57" s="41"/>
      <c r="Q57" s="130" t="s">
        <v>114</v>
      </c>
      <c r="R57" s="130"/>
      <c r="S57" s="130"/>
      <c r="T57" s="132"/>
      <c r="U57" s="133"/>
      <c r="V57" s="133"/>
      <c r="W57" s="133"/>
      <c r="X57" s="133"/>
      <c r="Y57" s="133"/>
      <c r="Z57" s="133"/>
      <c r="AA57" s="134"/>
      <c r="AB57" s="38"/>
      <c r="AC57" s="38"/>
      <c r="AD57" s="38"/>
      <c r="AE57" s="38"/>
      <c r="AF57" s="42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</row>
    <row r="58" spans="3:64" ht="14.25" customHeight="1" thickBot="1"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</row>
    <row r="59" spans="3:64" ht="14.25">
      <c r="C59" s="43" t="s">
        <v>30</v>
      </c>
      <c r="D59" s="44"/>
      <c r="E59" s="44"/>
      <c r="F59" s="44"/>
      <c r="G59" s="44"/>
      <c r="H59" s="44" t="s">
        <v>153</v>
      </c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5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G59" s="4"/>
      <c r="BH59" s="2"/>
      <c r="BI59" s="2"/>
      <c r="BJ59" s="2"/>
      <c r="BK59" s="2"/>
      <c r="BL59" s="4"/>
    </row>
    <row r="60" spans="3:64" ht="14.25" thickBot="1">
      <c r="C60" s="34"/>
      <c r="AF60" s="35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4"/>
      <c r="BG60" s="6"/>
      <c r="BH60" s="6"/>
      <c r="BI60" s="6"/>
      <c r="BJ60" s="6"/>
      <c r="BK60" s="6"/>
      <c r="BL60" s="6"/>
    </row>
    <row r="61" spans="3:64">
      <c r="C61" s="98" t="s">
        <v>31</v>
      </c>
      <c r="D61" s="99"/>
      <c r="E61" s="99"/>
      <c r="F61" s="99"/>
      <c r="G61" s="99"/>
      <c r="H61" s="100" t="s">
        <v>127</v>
      </c>
      <c r="I61" s="100"/>
      <c r="J61" s="100"/>
      <c r="K61" s="100"/>
      <c r="L61" s="100"/>
      <c r="M61" s="101">
        <v>150</v>
      </c>
      <c r="N61" s="101"/>
      <c r="O61" s="101"/>
      <c r="P61" s="102"/>
      <c r="Q61" s="46" t="s">
        <v>128</v>
      </c>
      <c r="R61" s="100" t="s">
        <v>129</v>
      </c>
      <c r="S61" s="100"/>
      <c r="T61" s="100"/>
      <c r="U61" s="100"/>
      <c r="V61" s="100"/>
      <c r="W61" s="101">
        <v>56</v>
      </c>
      <c r="X61" s="101"/>
      <c r="Y61" s="101"/>
      <c r="Z61" s="102"/>
      <c r="AA61" s="14" t="s">
        <v>130</v>
      </c>
      <c r="AB61" s="103">
        <f>IF(SUM(C63:AF63,C65:AF65)=0,"",SUM(C63:AF63,C65:AF65))</f>
        <v>85.3</v>
      </c>
      <c r="AC61" s="104"/>
      <c r="AD61" s="104"/>
      <c r="AE61" s="104"/>
      <c r="AF61" s="105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4"/>
      <c r="BG61" s="7"/>
      <c r="BH61" s="7"/>
      <c r="BI61" s="8"/>
      <c r="BJ61" s="7"/>
      <c r="BK61" s="7"/>
      <c r="BL61" s="8"/>
    </row>
    <row r="62" spans="3:64">
      <c r="C62" s="121" t="s">
        <v>103</v>
      </c>
      <c r="D62" s="122"/>
      <c r="E62" s="122"/>
      <c r="F62" s="122"/>
      <c r="G62" s="123"/>
      <c r="H62" s="72" t="s">
        <v>32</v>
      </c>
      <c r="I62" s="70"/>
      <c r="J62" s="70"/>
      <c r="K62" s="70"/>
      <c r="L62" s="71"/>
      <c r="M62" s="72" t="s">
        <v>33</v>
      </c>
      <c r="N62" s="70"/>
      <c r="O62" s="70"/>
      <c r="P62" s="70"/>
      <c r="Q62" s="71"/>
      <c r="R62" s="124" t="s">
        <v>108</v>
      </c>
      <c r="S62" s="122"/>
      <c r="T62" s="122"/>
      <c r="U62" s="122"/>
      <c r="V62" s="123"/>
      <c r="W62" s="124" t="s">
        <v>104</v>
      </c>
      <c r="X62" s="122"/>
      <c r="Y62" s="122"/>
      <c r="Z62" s="122"/>
      <c r="AA62" s="123"/>
      <c r="AB62" s="72" t="s">
        <v>34</v>
      </c>
      <c r="AC62" s="70"/>
      <c r="AD62" s="70"/>
      <c r="AE62" s="70"/>
      <c r="AF62" s="97"/>
      <c r="AN62" s="16"/>
      <c r="AO62" s="16"/>
      <c r="AP62" s="5"/>
      <c r="AQ62" s="1"/>
      <c r="AR62" s="1"/>
      <c r="AS62" s="1"/>
      <c r="AT62" s="1"/>
      <c r="AU62" s="1"/>
      <c r="AV62" s="1"/>
      <c r="AW62" s="1"/>
      <c r="AX62" s="16"/>
      <c r="AY62" s="16"/>
      <c r="AZ62" s="16"/>
      <c r="BA62" s="16"/>
      <c r="BB62" s="16"/>
      <c r="BC62" s="16"/>
      <c r="BD62" s="16"/>
      <c r="BE62" s="16"/>
      <c r="BG62" s="7"/>
      <c r="BH62" s="7"/>
      <c r="BI62" s="8"/>
      <c r="BJ62" s="7"/>
      <c r="BK62" s="7"/>
      <c r="BL62" s="8"/>
    </row>
    <row r="63" spans="3:64">
      <c r="C63" s="75"/>
      <c r="D63" s="76"/>
      <c r="E63" s="76"/>
      <c r="F63" s="76"/>
      <c r="G63" s="77"/>
      <c r="H63" s="78"/>
      <c r="I63" s="76"/>
      <c r="J63" s="76"/>
      <c r="K63" s="76"/>
      <c r="L63" s="77"/>
      <c r="M63" s="78"/>
      <c r="N63" s="76"/>
      <c r="O63" s="76"/>
      <c r="P63" s="76"/>
      <c r="Q63" s="77"/>
      <c r="R63" s="78">
        <v>73.3</v>
      </c>
      <c r="S63" s="76"/>
      <c r="T63" s="76"/>
      <c r="U63" s="76"/>
      <c r="V63" s="77"/>
      <c r="W63" s="78"/>
      <c r="X63" s="76"/>
      <c r="Y63" s="76"/>
      <c r="Z63" s="76"/>
      <c r="AA63" s="77"/>
      <c r="AB63" s="78">
        <v>12</v>
      </c>
      <c r="AC63" s="76"/>
      <c r="AD63" s="76"/>
      <c r="AE63" s="76"/>
      <c r="AF63" s="79"/>
      <c r="AN63" s="16"/>
      <c r="AO63" s="16"/>
      <c r="AP63" s="5"/>
      <c r="AQ63" s="1"/>
      <c r="AR63" s="1"/>
      <c r="AS63" s="1"/>
      <c r="AT63" s="1"/>
      <c r="AU63" s="1"/>
      <c r="AV63" s="1"/>
      <c r="AW63" s="1"/>
      <c r="AX63" s="16"/>
      <c r="AY63" s="16"/>
      <c r="AZ63" s="16"/>
      <c r="BA63" s="16"/>
      <c r="BB63" s="16"/>
      <c r="BC63" s="16"/>
      <c r="BD63" s="16"/>
      <c r="BE63" s="16"/>
      <c r="BG63" s="9"/>
      <c r="BH63" s="9"/>
      <c r="BI63" s="10"/>
      <c r="BJ63" s="9"/>
      <c r="BK63" s="9"/>
      <c r="BL63" s="10"/>
    </row>
    <row r="64" spans="3:64">
      <c r="C64" s="121" t="s">
        <v>35</v>
      </c>
      <c r="D64" s="122"/>
      <c r="E64" s="122"/>
      <c r="F64" s="122"/>
      <c r="G64" s="123"/>
      <c r="H64" s="72" t="s">
        <v>36</v>
      </c>
      <c r="I64" s="70"/>
      <c r="J64" s="70"/>
      <c r="K64" s="70"/>
      <c r="L64" s="71"/>
      <c r="M64" s="72" t="s">
        <v>37</v>
      </c>
      <c r="N64" s="70"/>
      <c r="O64" s="70"/>
      <c r="P64" s="70"/>
      <c r="Q64" s="71"/>
      <c r="R64" s="72" t="s">
        <v>38</v>
      </c>
      <c r="S64" s="70"/>
      <c r="T64" s="70"/>
      <c r="U64" s="70"/>
      <c r="V64" s="71"/>
      <c r="W64" s="72" t="s">
        <v>39</v>
      </c>
      <c r="X64" s="70"/>
      <c r="Y64" s="70"/>
      <c r="Z64" s="70"/>
      <c r="AA64" s="71"/>
      <c r="AB64" s="72"/>
      <c r="AC64" s="70"/>
      <c r="AD64" s="70"/>
      <c r="AE64" s="70"/>
      <c r="AF64" s="97"/>
      <c r="AN64" s="16"/>
      <c r="AO64" s="16"/>
      <c r="AP64" s="27"/>
      <c r="AQ64" s="27"/>
      <c r="AR64" s="1"/>
      <c r="AS64" s="1"/>
      <c r="AT64" s="1"/>
      <c r="AU64" s="1"/>
      <c r="AV64" s="1"/>
      <c r="AW64" s="1"/>
      <c r="AX64" s="16"/>
      <c r="AY64" s="16"/>
      <c r="AZ64" s="16"/>
      <c r="BA64" s="16"/>
      <c r="BB64" s="16"/>
      <c r="BC64" s="16"/>
      <c r="BD64" s="16"/>
      <c r="BE64" s="16"/>
      <c r="BG64" s="9"/>
      <c r="BH64" s="9"/>
      <c r="BI64" s="10"/>
      <c r="BJ64" s="9"/>
      <c r="BK64" s="9"/>
      <c r="BL64" s="10"/>
    </row>
    <row r="65" spans="3:64" ht="14.25" thickBot="1">
      <c r="C65" s="89"/>
      <c r="D65" s="90"/>
      <c r="E65" s="90"/>
      <c r="F65" s="90"/>
      <c r="G65" s="91"/>
      <c r="H65" s="92"/>
      <c r="I65" s="90"/>
      <c r="J65" s="90"/>
      <c r="K65" s="90"/>
      <c r="L65" s="91"/>
      <c r="M65" s="92"/>
      <c r="N65" s="90"/>
      <c r="O65" s="90"/>
      <c r="P65" s="90"/>
      <c r="Q65" s="91"/>
      <c r="R65" s="92"/>
      <c r="S65" s="90"/>
      <c r="T65" s="90"/>
      <c r="U65" s="90"/>
      <c r="V65" s="91"/>
      <c r="W65" s="92"/>
      <c r="X65" s="90"/>
      <c r="Y65" s="90"/>
      <c r="Z65" s="90"/>
      <c r="AA65" s="91"/>
      <c r="AB65" s="93"/>
      <c r="AC65" s="94"/>
      <c r="AD65" s="94"/>
      <c r="AE65" s="94"/>
      <c r="AF65" s="95"/>
      <c r="AN65" s="16"/>
      <c r="AO65" s="16"/>
      <c r="AP65" s="27"/>
      <c r="AQ65" s="27"/>
      <c r="AR65" s="1"/>
      <c r="AS65" s="1"/>
      <c r="AT65" s="1"/>
      <c r="AU65" s="1"/>
      <c r="AV65" s="1"/>
      <c r="AW65" s="1"/>
      <c r="AX65" s="16"/>
      <c r="AY65" s="16"/>
      <c r="AZ65" s="16"/>
      <c r="BA65" s="16"/>
      <c r="BB65" s="16"/>
      <c r="BC65" s="16"/>
      <c r="BD65" s="16"/>
      <c r="BE65" s="16"/>
      <c r="BG65" s="9"/>
      <c r="BH65" s="9"/>
      <c r="BI65" s="10"/>
      <c r="BJ65" s="9"/>
      <c r="BK65" s="9"/>
      <c r="BL65" s="10"/>
    </row>
    <row r="66" spans="3:64">
      <c r="C66" s="98" t="s">
        <v>40</v>
      </c>
      <c r="D66" s="99"/>
      <c r="E66" s="99"/>
      <c r="F66" s="99"/>
      <c r="G66" s="99"/>
      <c r="H66" s="100" t="s">
        <v>127</v>
      </c>
      <c r="I66" s="100"/>
      <c r="J66" s="100"/>
      <c r="K66" s="100"/>
      <c r="L66" s="100"/>
      <c r="M66" s="101"/>
      <c r="N66" s="101"/>
      <c r="O66" s="101"/>
      <c r="P66" s="102"/>
      <c r="Q66" s="46" t="s">
        <v>128</v>
      </c>
      <c r="R66" s="100" t="s">
        <v>129</v>
      </c>
      <c r="S66" s="100"/>
      <c r="T66" s="100"/>
      <c r="U66" s="100"/>
      <c r="V66" s="100"/>
      <c r="W66" s="101"/>
      <c r="X66" s="101"/>
      <c r="Y66" s="101"/>
      <c r="Z66" s="102"/>
      <c r="AA66" s="14" t="s">
        <v>130</v>
      </c>
      <c r="AB66" s="103" t="str">
        <f>IF(SUM(C68:AF68,C70:AF70)=0,"",SUM(C68:AF68,C70:AF70))</f>
        <v/>
      </c>
      <c r="AC66" s="104"/>
      <c r="AD66" s="104"/>
      <c r="AE66" s="104"/>
      <c r="AF66" s="105"/>
      <c r="AN66" s="16"/>
      <c r="AO66" s="16"/>
      <c r="AP66" s="27"/>
      <c r="AQ66" s="27"/>
      <c r="AR66" s="1"/>
      <c r="AS66" s="1"/>
      <c r="AT66" s="1"/>
      <c r="AU66" s="1"/>
      <c r="AV66" s="1"/>
      <c r="AW66" s="1"/>
      <c r="AX66" s="16"/>
      <c r="AY66" s="16"/>
      <c r="AZ66" s="16"/>
      <c r="BA66" s="16"/>
      <c r="BB66" s="16"/>
      <c r="BC66" s="16"/>
      <c r="BD66" s="16"/>
      <c r="BE66" s="16"/>
      <c r="BG66" s="9"/>
      <c r="BH66" s="9"/>
      <c r="BI66" s="10"/>
      <c r="BJ66" s="9"/>
      <c r="BK66" s="9"/>
      <c r="BL66" s="10"/>
    </row>
    <row r="67" spans="3:64">
      <c r="C67" s="69" t="str">
        <f>C62</f>
        <v>砂質土</v>
      </c>
      <c r="D67" s="70"/>
      <c r="E67" s="70"/>
      <c r="F67" s="70"/>
      <c r="G67" s="71"/>
      <c r="H67" s="72" t="s">
        <v>32</v>
      </c>
      <c r="I67" s="70"/>
      <c r="J67" s="70"/>
      <c r="K67" s="70"/>
      <c r="L67" s="71"/>
      <c r="M67" s="72" t="s">
        <v>33</v>
      </c>
      <c r="N67" s="70"/>
      <c r="O67" s="70"/>
      <c r="P67" s="70"/>
      <c r="Q67" s="70"/>
      <c r="R67" s="96" t="str">
        <f>R62</f>
        <v>玉石混り砂礫土</v>
      </c>
      <c r="S67" s="96"/>
      <c r="T67" s="96"/>
      <c r="U67" s="96"/>
      <c r="V67" s="96"/>
      <c r="W67" s="96" t="str">
        <f>W62</f>
        <v>玉石Ⅰ</v>
      </c>
      <c r="X67" s="96"/>
      <c r="Y67" s="96"/>
      <c r="Z67" s="96"/>
      <c r="AA67" s="96"/>
      <c r="AB67" s="72" t="s">
        <v>34</v>
      </c>
      <c r="AC67" s="70"/>
      <c r="AD67" s="70"/>
      <c r="AE67" s="70"/>
      <c r="AF67" s="97"/>
      <c r="AN67" s="16"/>
      <c r="AO67" s="16"/>
      <c r="AP67" s="27"/>
      <c r="AQ67" s="27"/>
      <c r="AR67" s="1"/>
      <c r="AS67" s="1"/>
      <c r="AT67" s="1"/>
      <c r="AU67" s="1"/>
      <c r="AV67" s="1"/>
      <c r="AW67" s="1"/>
      <c r="AX67" s="16"/>
      <c r="AY67" s="16"/>
      <c r="AZ67" s="16"/>
      <c r="BA67" s="16"/>
      <c r="BB67" s="16"/>
      <c r="BC67" s="16"/>
      <c r="BD67" s="16"/>
      <c r="BE67" s="16"/>
      <c r="BG67" s="9"/>
      <c r="BH67" s="9"/>
      <c r="BI67" s="10"/>
      <c r="BJ67" s="9"/>
      <c r="BK67" s="9"/>
      <c r="BL67" s="10"/>
    </row>
    <row r="68" spans="3:64">
      <c r="C68" s="75"/>
      <c r="D68" s="76"/>
      <c r="E68" s="76"/>
      <c r="F68" s="76"/>
      <c r="G68" s="77"/>
      <c r="H68" s="78"/>
      <c r="I68" s="76"/>
      <c r="J68" s="76"/>
      <c r="K68" s="76"/>
      <c r="L68" s="77"/>
      <c r="M68" s="78"/>
      <c r="N68" s="76"/>
      <c r="O68" s="76"/>
      <c r="P68" s="76"/>
      <c r="Q68" s="77"/>
      <c r="R68" s="78"/>
      <c r="S68" s="76"/>
      <c r="T68" s="76"/>
      <c r="U68" s="76"/>
      <c r="V68" s="77"/>
      <c r="W68" s="78"/>
      <c r="X68" s="76"/>
      <c r="Y68" s="76"/>
      <c r="Z68" s="76"/>
      <c r="AA68" s="77"/>
      <c r="AB68" s="78"/>
      <c r="AC68" s="76"/>
      <c r="AD68" s="76"/>
      <c r="AE68" s="76"/>
      <c r="AF68" s="79"/>
      <c r="AN68" s="16"/>
      <c r="AO68" s="16"/>
      <c r="AP68" s="27"/>
      <c r="AQ68" s="27"/>
      <c r="AR68" s="1"/>
      <c r="AS68" s="1"/>
      <c r="AT68" s="1"/>
      <c r="AU68" s="1"/>
      <c r="AV68" s="1"/>
      <c r="AW68" s="1"/>
      <c r="AX68" s="16"/>
      <c r="AY68" s="16"/>
      <c r="AZ68" s="16"/>
      <c r="BA68" s="16"/>
      <c r="BB68" s="16"/>
      <c r="BC68" s="16"/>
      <c r="BD68" s="16"/>
      <c r="BE68" s="16"/>
      <c r="BG68" s="2"/>
      <c r="BH68" s="2"/>
      <c r="BI68" s="11"/>
      <c r="BJ68" s="2"/>
      <c r="BK68" s="2"/>
      <c r="BL68" s="11"/>
    </row>
    <row r="69" spans="3:64">
      <c r="C69" s="69" t="str">
        <f>C64</f>
        <v>軟岩(I-b)</v>
      </c>
      <c r="D69" s="70"/>
      <c r="E69" s="70"/>
      <c r="F69" s="70"/>
      <c r="G69" s="71"/>
      <c r="H69" s="72" t="s">
        <v>36</v>
      </c>
      <c r="I69" s="70"/>
      <c r="J69" s="70"/>
      <c r="K69" s="70"/>
      <c r="L69" s="71"/>
      <c r="M69" s="72" t="s">
        <v>37</v>
      </c>
      <c r="N69" s="70"/>
      <c r="O69" s="70"/>
      <c r="P69" s="70"/>
      <c r="Q69" s="71"/>
      <c r="R69" s="72" t="s">
        <v>38</v>
      </c>
      <c r="S69" s="70"/>
      <c r="T69" s="70"/>
      <c r="U69" s="70"/>
      <c r="V69" s="71"/>
      <c r="W69" s="72" t="s">
        <v>39</v>
      </c>
      <c r="X69" s="70"/>
      <c r="Y69" s="70"/>
      <c r="Z69" s="70"/>
      <c r="AA69" s="71"/>
      <c r="AB69" s="72"/>
      <c r="AC69" s="73"/>
      <c r="AD69" s="73"/>
      <c r="AE69" s="73"/>
      <c r="AF69" s="74"/>
      <c r="AN69" s="16"/>
      <c r="AO69" s="16"/>
      <c r="AP69" s="27"/>
      <c r="AQ69" s="27"/>
      <c r="AR69" s="1"/>
      <c r="AS69" s="1"/>
      <c r="AT69" s="1"/>
      <c r="AU69" s="1"/>
      <c r="AV69" s="1"/>
      <c r="AW69" s="1"/>
      <c r="AX69" s="16"/>
      <c r="AY69" s="16"/>
      <c r="AZ69" s="16"/>
      <c r="BA69" s="16"/>
      <c r="BB69" s="16"/>
      <c r="BC69" s="16"/>
      <c r="BD69" s="16"/>
      <c r="BE69" s="16"/>
      <c r="BG69" s="7"/>
      <c r="BH69" s="7"/>
      <c r="BI69" s="8"/>
      <c r="BJ69" s="7"/>
      <c r="BK69" s="7"/>
      <c r="BL69" s="8"/>
    </row>
    <row r="70" spans="3:64" ht="14.25" thickBot="1">
      <c r="C70" s="89"/>
      <c r="D70" s="90"/>
      <c r="E70" s="90"/>
      <c r="F70" s="90"/>
      <c r="G70" s="91"/>
      <c r="H70" s="92"/>
      <c r="I70" s="90"/>
      <c r="J70" s="90"/>
      <c r="K70" s="90"/>
      <c r="L70" s="91"/>
      <c r="M70" s="92"/>
      <c r="N70" s="90"/>
      <c r="O70" s="90"/>
      <c r="P70" s="90"/>
      <c r="Q70" s="91"/>
      <c r="R70" s="92"/>
      <c r="S70" s="90"/>
      <c r="T70" s="90"/>
      <c r="U70" s="90"/>
      <c r="V70" s="91"/>
      <c r="W70" s="92"/>
      <c r="X70" s="90"/>
      <c r="Y70" s="90"/>
      <c r="Z70" s="90"/>
      <c r="AA70" s="91"/>
      <c r="AB70" s="93"/>
      <c r="AC70" s="94"/>
      <c r="AD70" s="94"/>
      <c r="AE70" s="94"/>
      <c r="AF70" s="95"/>
      <c r="AN70" s="16"/>
      <c r="AO70" s="16"/>
      <c r="AP70" s="27"/>
      <c r="AQ70" s="27"/>
      <c r="AR70" s="1"/>
      <c r="AS70" s="1"/>
      <c r="AT70" s="1"/>
      <c r="AU70" s="1"/>
      <c r="AV70" s="1"/>
      <c r="AW70" s="1"/>
      <c r="AX70" s="16"/>
      <c r="AY70" s="16"/>
      <c r="AZ70" s="16"/>
      <c r="BA70" s="16"/>
      <c r="BB70" s="16"/>
      <c r="BC70" s="16"/>
      <c r="BD70" s="16"/>
      <c r="BE70" s="16"/>
      <c r="BG70" s="7"/>
      <c r="BH70" s="7"/>
      <c r="BI70" s="8"/>
      <c r="BJ70" s="7"/>
      <c r="BK70" s="7"/>
      <c r="BL70" s="8"/>
    </row>
    <row r="71" spans="3:64">
      <c r="C71" s="116" t="s">
        <v>41</v>
      </c>
      <c r="D71" s="117"/>
      <c r="E71" s="117"/>
      <c r="F71" s="117"/>
      <c r="G71" s="117"/>
      <c r="H71" s="100" t="s">
        <v>127</v>
      </c>
      <c r="I71" s="100"/>
      <c r="J71" s="100"/>
      <c r="K71" s="100"/>
      <c r="L71" s="100"/>
      <c r="M71" s="101"/>
      <c r="N71" s="101"/>
      <c r="O71" s="101"/>
      <c r="P71" s="102"/>
      <c r="Q71" s="46" t="s">
        <v>128</v>
      </c>
      <c r="R71" s="100" t="s">
        <v>129</v>
      </c>
      <c r="S71" s="100"/>
      <c r="T71" s="100"/>
      <c r="U71" s="100"/>
      <c r="V71" s="100"/>
      <c r="W71" s="101"/>
      <c r="X71" s="101"/>
      <c r="Y71" s="101"/>
      <c r="Z71" s="102"/>
      <c r="AA71" s="14" t="s">
        <v>130</v>
      </c>
      <c r="AB71" s="118" t="str">
        <f>IF(SUM(C73:AF73,C75:AF75)=0,"",SUM(C73:AF73,C75:AF75))</f>
        <v/>
      </c>
      <c r="AC71" s="119"/>
      <c r="AD71" s="119"/>
      <c r="AE71" s="119"/>
      <c r="AF71" s="120"/>
      <c r="AN71" s="16"/>
      <c r="AO71" s="16"/>
      <c r="AP71" s="27"/>
      <c r="AQ71" s="27"/>
      <c r="AR71" s="1"/>
      <c r="AS71" s="1"/>
      <c r="AT71" s="1"/>
      <c r="AU71" s="1"/>
      <c r="AV71" s="1"/>
      <c r="AW71" s="1"/>
      <c r="AX71" s="16"/>
      <c r="AY71" s="16"/>
      <c r="AZ71" s="16"/>
      <c r="BA71" s="16"/>
      <c r="BB71" s="16"/>
      <c r="BC71" s="16"/>
      <c r="BD71" s="16"/>
      <c r="BE71" s="16"/>
      <c r="BG71" s="9"/>
      <c r="BH71" s="9"/>
      <c r="BI71" s="10"/>
      <c r="BJ71" s="9"/>
      <c r="BK71" s="9"/>
      <c r="BL71" s="10"/>
    </row>
    <row r="72" spans="3:64">
      <c r="C72" s="69" t="str">
        <f>C67</f>
        <v>砂質土</v>
      </c>
      <c r="D72" s="70"/>
      <c r="E72" s="70"/>
      <c r="F72" s="70"/>
      <c r="G72" s="71"/>
      <c r="H72" s="72" t="s">
        <v>32</v>
      </c>
      <c r="I72" s="70"/>
      <c r="J72" s="70"/>
      <c r="K72" s="70"/>
      <c r="L72" s="71"/>
      <c r="M72" s="72" t="s">
        <v>33</v>
      </c>
      <c r="N72" s="70"/>
      <c r="O72" s="70"/>
      <c r="P72" s="70"/>
      <c r="Q72" s="70"/>
      <c r="R72" s="96" t="str">
        <f>R67</f>
        <v>玉石混り砂礫土</v>
      </c>
      <c r="S72" s="96"/>
      <c r="T72" s="96"/>
      <c r="U72" s="96"/>
      <c r="V72" s="96"/>
      <c r="W72" s="96" t="str">
        <f>W67</f>
        <v>玉石Ⅰ</v>
      </c>
      <c r="X72" s="96"/>
      <c r="Y72" s="96"/>
      <c r="Z72" s="96"/>
      <c r="AA72" s="96"/>
      <c r="AB72" s="72" t="s">
        <v>34</v>
      </c>
      <c r="AC72" s="70"/>
      <c r="AD72" s="70"/>
      <c r="AE72" s="70"/>
      <c r="AF72" s="97"/>
      <c r="AN72" s="16"/>
      <c r="AO72" s="16"/>
      <c r="AP72" s="27"/>
      <c r="AQ72" s="27"/>
      <c r="AR72" s="1"/>
      <c r="AS72" s="1"/>
      <c r="AT72" s="1"/>
      <c r="AU72" s="1"/>
      <c r="AV72" s="1"/>
      <c r="AW72" s="1"/>
      <c r="AX72" s="16"/>
      <c r="AY72" s="16"/>
      <c r="AZ72" s="16"/>
      <c r="BA72" s="16"/>
      <c r="BB72" s="16"/>
      <c r="BC72" s="16"/>
      <c r="BD72" s="16"/>
      <c r="BE72" s="16"/>
      <c r="BG72" s="9"/>
      <c r="BH72" s="9"/>
      <c r="BI72" s="10"/>
      <c r="BJ72" s="9"/>
      <c r="BK72" s="9"/>
      <c r="BL72" s="10"/>
    </row>
    <row r="73" spans="3:64">
      <c r="C73" s="75"/>
      <c r="D73" s="76"/>
      <c r="E73" s="76"/>
      <c r="F73" s="76"/>
      <c r="G73" s="77"/>
      <c r="H73" s="78"/>
      <c r="I73" s="76"/>
      <c r="J73" s="76"/>
      <c r="K73" s="76"/>
      <c r="L73" s="77"/>
      <c r="M73" s="78"/>
      <c r="N73" s="76"/>
      <c r="O73" s="76"/>
      <c r="P73" s="76"/>
      <c r="Q73" s="77"/>
      <c r="R73" s="78"/>
      <c r="S73" s="76"/>
      <c r="T73" s="76"/>
      <c r="U73" s="76"/>
      <c r="V73" s="77"/>
      <c r="W73" s="78"/>
      <c r="X73" s="76"/>
      <c r="Y73" s="76"/>
      <c r="Z73" s="76"/>
      <c r="AA73" s="77"/>
      <c r="AB73" s="78"/>
      <c r="AC73" s="76"/>
      <c r="AD73" s="76"/>
      <c r="AE73" s="76"/>
      <c r="AF73" s="79"/>
      <c r="AN73" s="16"/>
      <c r="AO73" s="16"/>
      <c r="AP73" s="27"/>
      <c r="AQ73" s="27"/>
      <c r="AR73" s="1"/>
      <c r="AS73" s="1"/>
      <c r="AT73" s="1"/>
      <c r="AU73" s="1"/>
      <c r="AV73" s="1"/>
      <c r="AW73" s="1"/>
      <c r="AX73" s="16"/>
      <c r="AY73" s="16"/>
      <c r="AZ73" s="16"/>
      <c r="BA73" s="16"/>
      <c r="BB73" s="16"/>
      <c r="BC73" s="16"/>
      <c r="BD73" s="16"/>
      <c r="BE73" s="16"/>
      <c r="BG73" s="9"/>
      <c r="BH73" s="9"/>
      <c r="BI73" s="10"/>
      <c r="BJ73" s="9"/>
      <c r="BK73" s="9"/>
      <c r="BL73" s="10"/>
    </row>
    <row r="74" spans="3:64">
      <c r="C74" s="69" t="str">
        <f>C69</f>
        <v>軟岩(I-b)</v>
      </c>
      <c r="D74" s="70"/>
      <c r="E74" s="70"/>
      <c r="F74" s="70"/>
      <c r="G74" s="71"/>
      <c r="H74" s="72" t="s">
        <v>36</v>
      </c>
      <c r="I74" s="70"/>
      <c r="J74" s="70"/>
      <c r="K74" s="70"/>
      <c r="L74" s="71"/>
      <c r="M74" s="72" t="s">
        <v>37</v>
      </c>
      <c r="N74" s="70"/>
      <c r="O74" s="70"/>
      <c r="P74" s="70"/>
      <c r="Q74" s="71"/>
      <c r="R74" s="72" t="s">
        <v>38</v>
      </c>
      <c r="S74" s="70"/>
      <c r="T74" s="70"/>
      <c r="U74" s="70"/>
      <c r="V74" s="71"/>
      <c r="W74" s="72" t="s">
        <v>39</v>
      </c>
      <c r="X74" s="70"/>
      <c r="Y74" s="70"/>
      <c r="Z74" s="70"/>
      <c r="AA74" s="71"/>
      <c r="AB74" s="72"/>
      <c r="AC74" s="73"/>
      <c r="AD74" s="73"/>
      <c r="AE74" s="73"/>
      <c r="AF74" s="74"/>
      <c r="AN74" s="16"/>
      <c r="AO74" s="16"/>
      <c r="AP74" s="16"/>
      <c r="AQ74" s="16"/>
      <c r="AR74" s="1"/>
      <c r="AS74" s="1"/>
      <c r="AT74" s="1"/>
      <c r="AU74" s="1"/>
      <c r="AV74" s="1"/>
      <c r="AW74" s="1"/>
      <c r="AX74" s="16"/>
      <c r="AY74" s="16"/>
      <c r="AZ74" s="16"/>
      <c r="BA74" s="16"/>
      <c r="BB74" s="16"/>
      <c r="BC74" s="16"/>
      <c r="BD74" s="16"/>
      <c r="BE74" s="16"/>
      <c r="BG74" s="9"/>
      <c r="BH74" s="9"/>
      <c r="BI74" s="10"/>
      <c r="BJ74" s="9"/>
      <c r="BK74" s="9"/>
      <c r="BL74" s="10"/>
    </row>
    <row r="75" spans="3:64" ht="14.25" thickBot="1">
      <c r="C75" s="109"/>
      <c r="D75" s="110"/>
      <c r="E75" s="110"/>
      <c r="F75" s="110"/>
      <c r="G75" s="111"/>
      <c r="H75" s="112"/>
      <c r="I75" s="110"/>
      <c r="J75" s="110"/>
      <c r="K75" s="110"/>
      <c r="L75" s="111"/>
      <c r="M75" s="112"/>
      <c r="N75" s="110"/>
      <c r="O75" s="110"/>
      <c r="P75" s="110"/>
      <c r="Q75" s="111"/>
      <c r="R75" s="112"/>
      <c r="S75" s="110"/>
      <c r="T75" s="110"/>
      <c r="U75" s="110"/>
      <c r="V75" s="111"/>
      <c r="W75" s="112"/>
      <c r="X75" s="110"/>
      <c r="Y75" s="110"/>
      <c r="Z75" s="110"/>
      <c r="AA75" s="111"/>
      <c r="AB75" s="113"/>
      <c r="AC75" s="114"/>
      <c r="AD75" s="114"/>
      <c r="AE75" s="114"/>
      <c r="AF75" s="115"/>
      <c r="AN75" s="16"/>
      <c r="AO75" s="16"/>
      <c r="AP75" s="16"/>
      <c r="AQ75" s="16"/>
      <c r="AR75" s="1"/>
      <c r="AS75" s="1"/>
      <c r="AT75" s="1"/>
      <c r="AU75" s="1"/>
      <c r="AV75" s="1"/>
      <c r="AW75" s="1"/>
      <c r="AX75" s="16"/>
      <c r="AY75" s="16"/>
      <c r="AZ75" s="16"/>
      <c r="BA75" s="16"/>
      <c r="BB75" s="16"/>
      <c r="BC75" s="16"/>
      <c r="BD75" s="16"/>
      <c r="BE75" s="16"/>
      <c r="BG75" s="9"/>
      <c r="BH75" s="9"/>
      <c r="BI75" s="10"/>
      <c r="BJ75" s="9"/>
      <c r="BK75" s="9"/>
      <c r="BL75" s="10"/>
    </row>
    <row r="76" spans="3:64">
      <c r="C76" s="98" t="s">
        <v>42</v>
      </c>
      <c r="D76" s="99"/>
      <c r="E76" s="99"/>
      <c r="F76" s="99"/>
      <c r="G76" s="99"/>
      <c r="H76" s="100" t="s">
        <v>127</v>
      </c>
      <c r="I76" s="100"/>
      <c r="J76" s="100"/>
      <c r="K76" s="100"/>
      <c r="L76" s="100"/>
      <c r="M76" s="101"/>
      <c r="N76" s="101"/>
      <c r="O76" s="101"/>
      <c r="P76" s="102"/>
      <c r="Q76" s="46" t="s">
        <v>128</v>
      </c>
      <c r="R76" s="100" t="s">
        <v>129</v>
      </c>
      <c r="S76" s="100"/>
      <c r="T76" s="100"/>
      <c r="U76" s="100"/>
      <c r="V76" s="100"/>
      <c r="W76" s="101"/>
      <c r="X76" s="101"/>
      <c r="Y76" s="101"/>
      <c r="Z76" s="102"/>
      <c r="AA76" s="14" t="s">
        <v>130</v>
      </c>
      <c r="AB76" s="106" t="str">
        <f>IF(SUM(C78:AF78,C80:AF80)=0,"",SUM(C78:AF78,C80:AF80))</f>
        <v/>
      </c>
      <c r="AC76" s="107"/>
      <c r="AD76" s="107"/>
      <c r="AE76" s="107"/>
      <c r="AF76" s="108"/>
      <c r="AN76" s="16"/>
      <c r="AO76" s="16"/>
      <c r="AP76" s="16"/>
      <c r="AQ76" s="16"/>
      <c r="AR76" s="1"/>
      <c r="AS76" s="1"/>
      <c r="AT76" s="1"/>
      <c r="AU76" s="1"/>
      <c r="AV76" s="1"/>
      <c r="AW76" s="1"/>
      <c r="AX76" s="16"/>
      <c r="AY76" s="16"/>
      <c r="AZ76" s="16"/>
      <c r="BA76" s="16"/>
      <c r="BB76" s="16"/>
      <c r="BC76" s="16"/>
      <c r="BD76" s="16"/>
      <c r="BE76" s="16"/>
    </row>
    <row r="77" spans="3:64">
      <c r="C77" s="69" t="str">
        <f>C72</f>
        <v>砂質土</v>
      </c>
      <c r="D77" s="70"/>
      <c r="E77" s="70"/>
      <c r="F77" s="70"/>
      <c r="G77" s="71"/>
      <c r="H77" s="72" t="s">
        <v>32</v>
      </c>
      <c r="I77" s="70"/>
      <c r="J77" s="70"/>
      <c r="K77" s="70"/>
      <c r="L77" s="71"/>
      <c r="M77" s="72" t="s">
        <v>33</v>
      </c>
      <c r="N77" s="70"/>
      <c r="O77" s="70"/>
      <c r="P77" s="70"/>
      <c r="Q77" s="70"/>
      <c r="R77" s="96" t="str">
        <f>R72</f>
        <v>玉石混り砂礫土</v>
      </c>
      <c r="S77" s="96"/>
      <c r="T77" s="96"/>
      <c r="U77" s="96"/>
      <c r="V77" s="96"/>
      <c r="W77" s="96" t="str">
        <f>W72</f>
        <v>玉石Ⅰ</v>
      </c>
      <c r="X77" s="96"/>
      <c r="Y77" s="96"/>
      <c r="Z77" s="96"/>
      <c r="AA77" s="96"/>
      <c r="AB77" s="72" t="s">
        <v>34</v>
      </c>
      <c r="AC77" s="70"/>
      <c r="AD77" s="70"/>
      <c r="AE77" s="70"/>
      <c r="AF77" s="97"/>
      <c r="AN77" s="16"/>
      <c r="AO77" s="16"/>
      <c r="AP77" s="16"/>
      <c r="AQ77" s="16"/>
      <c r="AR77" s="1"/>
      <c r="AS77" s="1"/>
      <c r="AT77" s="1"/>
      <c r="AU77" s="1"/>
      <c r="AV77" s="1"/>
      <c r="AW77" s="1"/>
      <c r="AX77" s="16"/>
      <c r="AY77" s="16"/>
      <c r="AZ77" s="16"/>
      <c r="BA77" s="16"/>
      <c r="BB77" s="16"/>
      <c r="BC77" s="16"/>
      <c r="BD77" s="16"/>
      <c r="BE77" s="16"/>
    </row>
    <row r="78" spans="3:64">
      <c r="C78" s="75"/>
      <c r="D78" s="76"/>
      <c r="E78" s="76"/>
      <c r="F78" s="76"/>
      <c r="G78" s="77"/>
      <c r="H78" s="78"/>
      <c r="I78" s="76"/>
      <c r="J78" s="76"/>
      <c r="K78" s="76"/>
      <c r="L78" s="77"/>
      <c r="M78" s="78"/>
      <c r="N78" s="76"/>
      <c r="O78" s="76"/>
      <c r="P78" s="76"/>
      <c r="Q78" s="77"/>
      <c r="R78" s="78"/>
      <c r="S78" s="76"/>
      <c r="T78" s="76"/>
      <c r="U78" s="76"/>
      <c r="V78" s="77"/>
      <c r="W78" s="78"/>
      <c r="X78" s="76"/>
      <c r="Y78" s="76"/>
      <c r="Z78" s="76"/>
      <c r="AA78" s="77"/>
      <c r="AB78" s="78"/>
      <c r="AC78" s="76"/>
      <c r="AD78" s="76"/>
      <c r="AE78" s="76"/>
      <c r="AF78" s="79"/>
      <c r="AN78" s="16"/>
      <c r="AO78" s="16"/>
      <c r="AP78" s="16"/>
      <c r="AQ78" s="16"/>
      <c r="AR78" s="1"/>
      <c r="AS78" s="1"/>
      <c r="AT78" s="1"/>
      <c r="AU78" s="1"/>
      <c r="AV78" s="1"/>
      <c r="AW78" s="1"/>
      <c r="AX78" s="16"/>
      <c r="AY78" s="16"/>
      <c r="AZ78" s="16"/>
      <c r="BA78" s="16"/>
      <c r="BB78" s="16"/>
      <c r="BC78" s="16"/>
      <c r="BD78" s="16"/>
      <c r="BE78" s="16"/>
    </row>
    <row r="79" spans="3:64">
      <c r="C79" s="69" t="str">
        <f>C74</f>
        <v>軟岩(I-b)</v>
      </c>
      <c r="D79" s="70"/>
      <c r="E79" s="70"/>
      <c r="F79" s="70"/>
      <c r="G79" s="71"/>
      <c r="H79" s="72" t="s">
        <v>36</v>
      </c>
      <c r="I79" s="70"/>
      <c r="J79" s="70"/>
      <c r="K79" s="70"/>
      <c r="L79" s="71"/>
      <c r="M79" s="72" t="s">
        <v>37</v>
      </c>
      <c r="N79" s="70"/>
      <c r="O79" s="70"/>
      <c r="P79" s="70"/>
      <c r="Q79" s="71"/>
      <c r="R79" s="72" t="s">
        <v>38</v>
      </c>
      <c r="S79" s="70"/>
      <c r="T79" s="70"/>
      <c r="U79" s="70"/>
      <c r="V79" s="71"/>
      <c r="W79" s="72" t="s">
        <v>39</v>
      </c>
      <c r="X79" s="70"/>
      <c r="Y79" s="70"/>
      <c r="Z79" s="70"/>
      <c r="AA79" s="71"/>
      <c r="AB79" s="72"/>
      <c r="AC79" s="73"/>
      <c r="AD79" s="73"/>
      <c r="AE79" s="73"/>
      <c r="AF79" s="74"/>
      <c r="AN79" s="16"/>
      <c r="AO79" s="16"/>
      <c r="AP79" s="16"/>
      <c r="AQ79" s="16"/>
      <c r="AR79" s="1"/>
      <c r="AS79" s="1"/>
      <c r="AT79" s="1"/>
      <c r="AU79" s="1"/>
      <c r="AV79" s="1"/>
      <c r="AW79" s="1"/>
      <c r="AX79" s="16"/>
      <c r="AY79" s="16"/>
      <c r="AZ79" s="16"/>
      <c r="BA79" s="16"/>
      <c r="BB79" s="16"/>
      <c r="BC79" s="16"/>
      <c r="BD79" s="16"/>
      <c r="BE79" s="16"/>
    </row>
    <row r="80" spans="3:64" ht="14.25" thickBot="1">
      <c r="C80" s="89"/>
      <c r="D80" s="90"/>
      <c r="E80" s="90"/>
      <c r="F80" s="90"/>
      <c r="G80" s="91"/>
      <c r="H80" s="92"/>
      <c r="I80" s="90"/>
      <c r="J80" s="90"/>
      <c r="K80" s="90"/>
      <c r="L80" s="91"/>
      <c r="M80" s="92"/>
      <c r="N80" s="90"/>
      <c r="O80" s="90"/>
      <c r="P80" s="90"/>
      <c r="Q80" s="91"/>
      <c r="R80" s="92"/>
      <c r="S80" s="90"/>
      <c r="T80" s="90"/>
      <c r="U80" s="90"/>
      <c r="V80" s="91"/>
      <c r="W80" s="92"/>
      <c r="X80" s="90"/>
      <c r="Y80" s="90"/>
      <c r="Z80" s="90"/>
      <c r="AA80" s="91"/>
      <c r="AB80" s="93"/>
      <c r="AC80" s="94"/>
      <c r="AD80" s="94"/>
      <c r="AE80" s="94"/>
      <c r="AF80" s="95"/>
      <c r="AN80" s="16"/>
      <c r="AO80" s="16"/>
      <c r="AP80" s="16"/>
      <c r="AQ80" s="16"/>
      <c r="AR80" s="1"/>
      <c r="AS80" s="1"/>
      <c r="AT80" s="1"/>
      <c r="AU80" s="1"/>
      <c r="AV80" s="1"/>
      <c r="AW80" s="1"/>
      <c r="AX80" s="16"/>
      <c r="AY80" s="16"/>
      <c r="AZ80" s="16"/>
      <c r="BA80" s="16"/>
      <c r="BB80" s="16"/>
      <c r="BC80" s="16"/>
      <c r="BD80" s="16"/>
      <c r="BE80" s="16"/>
    </row>
    <row r="81" spans="3:57">
      <c r="C81" s="98" t="s">
        <v>43</v>
      </c>
      <c r="D81" s="99"/>
      <c r="E81" s="99"/>
      <c r="F81" s="99"/>
      <c r="G81" s="99"/>
      <c r="H81" s="100" t="s">
        <v>127</v>
      </c>
      <c r="I81" s="100"/>
      <c r="J81" s="100"/>
      <c r="K81" s="100"/>
      <c r="L81" s="100"/>
      <c r="M81" s="101"/>
      <c r="N81" s="101"/>
      <c r="O81" s="101"/>
      <c r="P81" s="102"/>
      <c r="Q81" s="46" t="s">
        <v>128</v>
      </c>
      <c r="R81" s="100" t="s">
        <v>129</v>
      </c>
      <c r="S81" s="100"/>
      <c r="T81" s="100"/>
      <c r="U81" s="100"/>
      <c r="V81" s="100"/>
      <c r="W81" s="101"/>
      <c r="X81" s="101"/>
      <c r="Y81" s="101"/>
      <c r="Z81" s="102"/>
      <c r="AA81" s="14" t="s">
        <v>130</v>
      </c>
      <c r="AB81" s="103" t="str">
        <f>IF(SUM(C83:AF83,C85:AF85)=0,"",SUM(C83:AF83,C85:AF85))</f>
        <v/>
      </c>
      <c r="AC81" s="104"/>
      <c r="AD81" s="104"/>
      <c r="AE81" s="104"/>
      <c r="AF81" s="105"/>
      <c r="AN81" s="16"/>
      <c r="AO81" s="16"/>
      <c r="AP81" s="16"/>
      <c r="AQ81" s="16"/>
      <c r="AR81" s="1"/>
      <c r="AS81" s="1"/>
      <c r="AT81" s="1"/>
      <c r="AU81" s="1"/>
      <c r="AV81" s="1"/>
      <c r="AW81" s="1"/>
      <c r="AX81" s="16"/>
      <c r="AY81" s="16"/>
      <c r="AZ81" s="16"/>
      <c r="BA81" s="16"/>
      <c r="BB81" s="16"/>
      <c r="BC81" s="16"/>
      <c r="BD81" s="16"/>
      <c r="BE81" s="16"/>
    </row>
    <row r="82" spans="3:57">
      <c r="C82" s="69" t="str">
        <f>C77</f>
        <v>砂質土</v>
      </c>
      <c r="D82" s="70"/>
      <c r="E82" s="70"/>
      <c r="F82" s="70"/>
      <c r="G82" s="71"/>
      <c r="H82" s="72" t="s">
        <v>32</v>
      </c>
      <c r="I82" s="70"/>
      <c r="J82" s="70"/>
      <c r="K82" s="70"/>
      <c r="L82" s="71"/>
      <c r="M82" s="72" t="s">
        <v>33</v>
      </c>
      <c r="N82" s="70"/>
      <c r="O82" s="70"/>
      <c r="P82" s="70"/>
      <c r="Q82" s="70"/>
      <c r="R82" s="96" t="str">
        <f>R77</f>
        <v>玉石混り砂礫土</v>
      </c>
      <c r="S82" s="96"/>
      <c r="T82" s="96"/>
      <c r="U82" s="96"/>
      <c r="V82" s="96"/>
      <c r="W82" s="96" t="str">
        <f>W77</f>
        <v>玉石Ⅰ</v>
      </c>
      <c r="X82" s="96"/>
      <c r="Y82" s="96"/>
      <c r="Z82" s="96"/>
      <c r="AA82" s="96"/>
      <c r="AB82" s="72" t="s">
        <v>34</v>
      </c>
      <c r="AC82" s="70"/>
      <c r="AD82" s="70"/>
      <c r="AE82" s="70"/>
      <c r="AF82" s="97"/>
      <c r="AN82" s="16"/>
      <c r="AO82" s="16"/>
      <c r="AP82" s="16"/>
      <c r="AQ82" s="16"/>
      <c r="AR82" s="1"/>
      <c r="AS82" s="1"/>
      <c r="AT82" s="1"/>
      <c r="AU82" s="1"/>
      <c r="AV82" s="1"/>
      <c r="AW82" s="1"/>
      <c r="AX82" s="16"/>
      <c r="AY82" s="16"/>
      <c r="AZ82" s="16"/>
      <c r="BA82" s="16"/>
      <c r="BB82" s="16"/>
      <c r="BC82" s="16"/>
      <c r="BD82" s="16"/>
      <c r="BE82" s="16"/>
    </row>
    <row r="83" spans="3:57">
      <c r="C83" s="75"/>
      <c r="D83" s="76"/>
      <c r="E83" s="76"/>
      <c r="F83" s="76"/>
      <c r="G83" s="77"/>
      <c r="H83" s="78"/>
      <c r="I83" s="76"/>
      <c r="J83" s="76"/>
      <c r="K83" s="76"/>
      <c r="L83" s="77"/>
      <c r="M83" s="78"/>
      <c r="N83" s="76"/>
      <c r="O83" s="76"/>
      <c r="P83" s="76"/>
      <c r="Q83" s="77"/>
      <c r="R83" s="78"/>
      <c r="S83" s="76"/>
      <c r="T83" s="76"/>
      <c r="U83" s="76"/>
      <c r="V83" s="77"/>
      <c r="W83" s="78"/>
      <c r="X83" s="76"/>
      <c r="Y83" s="76"/>
      <c r="Z83" s="76"/>
      <c r="AA83" s="77"/>
      <c r="AB83" s="78"/>
      <c r="AC83" s="76"/>
      <c r="AD83" s="76"/>
      <c r="AE83" s="76"/>
      <c r="AF83" s="79"/>
      <c r="AN83" s="16"/>
      <c r="AO83" s="16"/>
      <c r="AP83" s="16"/>
      <c r="AQ83" s="16"/>
      <c r="AR83" s="1"/>
      <c r="AS83" s="1"/>
      <c r="AT83" s="1"/>
      <c r="AU83" s="1"/>
      <c r="AV83" s="1"/>
      <c r="AW83" s="1"/>
      <c r="AX83" s="16"/>
      <c r="AY83" s="16"/>
      <c r="AZ83" s="16"/>
      <c r="BA83" s="16"/>
      <c r="BB83" s="16"/>
      <c r="BC83" s="16"/>
      <c r="BD83" s="16"/>
      <c r="BE83" s="16"/>
    </row>
    <row r="84" spans="3:57">
      <c r="C84" s="69" t="str">
        <f>C79</f>
        <v>軟岩(I-b)</v>
      </c>
      <c r="D84" s="70"/>
      <c r="E84" s="70"/>
      <c r="F84" s="70"/>
      <c r="G84" s="71"/>
      <c r="H84" s="72" t="s">
        <v>36</v>
      </c>
      <c r="I84" s="70"/>
      <c r="J84" s="70"/>
      <c r="K84" s="70"/>
      <c r="L84" s="71"/>
      <c r="M84" s="72" t="s">
        <v>37</v>
      </c>
      <c r="N84" s="70"/>
      <c r="O84" s="70"/>
      <c r="P84" s="70"/>
      <c r="Q84" s="71"/>
      <c r="R84" s="72" t="s">
        <v>38</v>
      </c>
      <c r="S84" s="70"/>
      <c r="T84" s="70"/>
      <c r="U84" s="70"/>
      <c r="V84" s="71"/>
      <c r="W84" s="72" t="s">
        <v>39</v>
      </c>
      <c r="X84" s="70"/>
      <c r="Y84" s="70"/>
      <c r="Z84" s="70"/>
      <c r="AA84" s="71"/>
      <c r="AB84" s="72"/>
      <c r="AC84" s="73"/>
      <c r="AD84" s="73"/>
      <c r="AE84" s="73"/>
      <c r="AF84" s="74"/>
      <c r="AN84" s="16"/>
      <c r="AO84" s="16"/>
      <c r="AP84" s="16"/>
      <c r="AQ84" s="16"/>
      <c r="AR84" s="1"/>
      <c r="AS84" s="1"/>
      <c r="AT84" s="1"/>
      <c r="AU84" s="1"/>
      <c r="AV84" s="1"/>
      <c r="AW84" s="1"/>
      <c r="AX84" s="16"/>
      <c r="AY84" s="16"/>
      <c r="AZ84" s="16"/>
      <c r="BA84" s="16"/>
      <c r="BB84" s="16"/>
      <c r="BC84" s="16"/>
      <c r="BD84" s="16"/>
      <c r="BE84" s="16"/>
    </row>
    <row r="85" spans="3:57" ht="14.25" thickBot="1">
      <c r="C85" s="89"/>
      <c r="D85" s="90"/>
      <c r="E85" s="90"/>
      <c r="F85" s="90"/>
      <c r="G85" s="91"/>
      <c r="H85" s="92"/>
      <c r="I85" s="90"/>
      <c r="J85" s="90"/>
      <c r="K85" s="90"/>
      <c r="L85" s="91"/>
      <c r="M85" s="92"/>
      <c r="N85" s="90"/>
      <c r="O85" s="90"/>
      <c r="P85" s="90"/>
      <c r="Q85" s="91"/>
      <c r="R85" s="92"/>
      <c r="S85" s="90"/>
      <c r="T85" s="90"/>
      <c r="U85" s="90"/>
      <c r="V85" s="91"/>
      <c r="W85" s="92"/>
      <c r="X85" s="90"/>
      <c r="Y85" s="90"/>
      <c r="Z85" s="90"/>
      <c r="AA85" s="91"/>
      <c r="AB85" s="93"/>
      <c r="AC85" s="94"/>
      <c r="AD85" s="94"/>
      <c r="AE85" s="94"/>
      <c r="AF85" s="95"/>
      <c r="AN85" s="16"/>
      <c r="AO85" s="16"/>
      <c r="AP85" s="16"/>
      <c r="AQ85" s="16"/>
      <c r="AR85" s="1"/>
      <c r="AS85" s="1"/>
      <c r="AT85" s="1"/>
      <c r="AU85" s="1"/>
      <c r="AV85" s="1"/>
      <c r="AW85" s="1"/>
      <c r="AX85" s="16"/>
      <c r="AY85" s="16"/>
      <c r="AZ85" s="16"/>
      <c r="BA85" s="16"/>
      <c r="BB85" s="16"/>
      <c r="BC85" s="16"/>
      <c r="BD85" s="16"/>
      <c r="BE85" s="16"/>
    </row>
    <row r="86" spans="3:57">
      <c r="C86" s="98" t="s">
        <v>44</v>
      </c>
      <c r="D86" s="99"/>
      <c r="E86" s="99"/>
      <c r="F86" s="99"/>
      <c r="G86" s="99"/>
      <c r="H86" s="100" t="s">
        <v>127</v>
      </c>
      <c r="I86" s="100"/>
      <c r="J86" s="100"/>
      <c r="K86" s="100"/>
      <c r="L86" s="100"/>
      <c r="M86" s="101"/>
      <c r="N86" s="101"/>
      <c r="O86" s="101"/>
      <c r="P86" s="102"/>
      <c r="Q86" s="46" t="s">
        <v>128</v>
      </c>
      <c r="R86" s="100" t="s">
        <v>129</v>
      </c>
      <c r="S86" s="100"/>
      <c r="T86" s="100"/>
      <c r="U86" s="100"/>
      <c r="V86" s="100"/>
      <c r="W86" s="101"/>
      <c r="X86" s="101"/>
      <c r="Y86" s="101"/>
      <c r="Z86" s="102"/>
      <c r="AA86" s="14" t="s">
        <v>130</v>
      </c>
      <c r="AB86" s="103" t="str">
        <f>IF(SUM(C88:AF88,C90:AF90)=0,"",SUM(C88:AF88,C90:AF90))</f>
        <v/>
      </c>
      <c r="AC86" s="104"/>
      <c r="AD86" s="104"/>
      <c r="AE86" s="104"/>
      <c r="AF86" s="105"/>
      <c r="AN86" s="16"/>
      <c r="AO86" s="16"/>
      <c r="AP86" s="16"/>
      <c r="AQ86" s="16"/>
      <c r="AR86" s="1"/>
      <c r="AS86" s="1"/>
      <c r="AT86" s="1"/>
      <c r="AU86" s="1"/>
      <c r="AV86" s="1"/>
      <c r="AW86" s="1"/>
      <c r="AX86" s="16"/>
      <c r="AY86" s="16"/>
      <c r="AZ86" s="16"/>
      <c r="BA86" s="16"/>
      <c r="BB86" s="16"/>
      <c r="BC86" s="16"/>
      <c r="BD86" s="16"/>
      <c r="BE86" s="16"/>
    </row>
    <row r="87" spans="3:57">
      <c r="C87" s="69" t="str">
        <f>C82</f>
        <v>砂質土</v>
      </c>
      <c r="D87" s="70"/>
      <c r="E87" s="70"/>
      <c r="F87" s="70"/>
      <c r="G87" s="71"/>
      <c r="H87" s="72" t="s">
        <v>32</v>
      </c>
      <c r="I87" s="70"/>
      <c r="J87" s="70"/>
      <c r="K87" s="70"/>
      <c r="L87" s="71"/>
      <c r="M87" s="72" t="s">
        <v>33</v>
      </c>
      <c r="N87" s="70"/>
      <c r="O87" s="70"/>
      <c r="P87" s="70"/>
      <c r="Q87" s="70"/>
      <c r="R87" s="96" t="str">
        <f>R82</f>
        <v>玉石混り砂礫土</v>
      </c>
      <c r="S87" s="96"/>
      <c r="T87" s="96"/>
      <c r="U87" s="96"/>
      <c r="V87" s="96"/>
      <c r="W87" s="96" t="str">
        <f>W82</f>
        <v>玉石Ⅰ</v>
      </c>
      <c r="X87" s="96"/>
      <c r="Y87" s="96"/>
      <c r="Z87" s="96"/>
      <c r="AA87" s="96"/>
      <c r="AB87" s="72" t="s">
        <v>34</v>
      </c>
      <c r="AC87" s="70"/>
      <c r="AD87" s="70"/>
      <c r="AE87" s="70"/>
      <c r="AF87" s="97"/>
      <c r="AN87" s="16"/>
      <c r="AO87" s="16"/>
      <c r="AP87" s="16"/>
      <c r="AQ87" s="16"/>
      <c r="AR87" s="1"/>
      <c r="AS87" s="1"/>
      <c r="AT87" s="1"/>
      <c r="AU87" s="1"/>
      <c r="AV87" s="1"/>
      <c r="AW87" s="1"/>
      <c r="AX87" s="16"/>
      <c r="AY87" s="16"/>
      <c r="AZ87" s="16"/>
      <c r="BA87" s="16"/>
      <c r="BB87" s="16"/>
      <c r="BC87" s="16"/>
      <c r="BD87" s="16"/>
      <c r="BE87" s="16"/>
    </row>
    <row r="88" spans="3:57">
      <c r="C88" s="75"/>
      <c r="D88" s="76"/>
      <c r="E88" s="76"/>
      <c r="F88" s="76"/>
      <c r="G88" s="77"/>
      <c r="H88" s="78"/>
      <c r="I88" s="76"/>
      <c r="J88" s="76"/>
      <c r="K88" s="76"/>
      <c r="L88" s="77"/>
      <c r="M88" s="78"/>
      <c r="N88" s="76"/>
      <c r="O88" s="76"/>
      <c r="P88" s="76"/>
      <c r="Q88" s="77"/>
      <c r="R88" s="78"/>
      <c r="S88" s="76"/>
      <c r="T88" s="76"/>
      <c r="U88" s="76"/>
      <c r="V88" s="77"/>
      <c r="W88" s="78"/>
      <c r="X88" s="76"/>
      <c r="Y88" s="76"/>
      <c r="Z88" s="76"/>
      <c r="AA88" s="77"/>
      <c r="AB88" s="78"/>
      <c r="AC88" s="76"/>
      <c r="AD88" s="76"/>
      <c r="AE88" s="76"/>
      <c r="AF88" s="79"/>
      <c r="AN88" s="16"/>
      <c r="AO88" s="16"/>
      <c r="AP88" s="16"/>
      <c r="AQ88" s="16"/>
      <c r="AR88" s="1"/>
      <c r="AS88" s="1"/>
      <c r="AT88" s="1"/>
      <c r="AU88" s="1"/>
      <c r="AV88" s="1"/>
      <c r="AW88" s="1"/>
      <c r="AX88" s="16"/>
      <c r="AY88" s="16"/>
      <c r="AZ88" s="16"/>
      <c r="BA88" s="16"/>
      <c r="BB88" s="16"/>
      <c r="BC88" s="16"/>
      <c r="BD88" s="16"/>
      <c r="BE88" s="16"/>
    </row>
    <row r="89" spans="3:57">
      <c r="C89" s="69" t="str">
        <f>C84</f>
        <v>軟岩(I-b)</v>
      </c>
      <c r="D89" s="70"/>
      <c r="E89" s="70"/>
      <c r="F89" s="70"/>
      <c r="G89" s="71"/>
      <c r="H89" s="72" t="s">
        <v>36</v>
      </c>
      <c r="I89" s="70"/>
      <c r="J89" s="70"/>
      <c r="K89" s="70"/>
      <c r="L89" s="71"/>
      <c r="M89" s="72" t="s">
        <v>37</v>
      </c>
      <c r="N89" s="70"/>
      <c r="O89" s="70"/>
      <c r="P89" s="70"/>
      <c r="Q89" s="71"/>
      <c r="R89" s="72" t="s">
        <v>38</v>
      </c>
      <c r="S89" s="70"/>
      <c r="T89" s="70"/>
      <c r="U89" s="70"/>
      <c r="V89" s="71"/>
      <c r="W89" s="72" t="s">
        <v>39</v>
      </c>
      <c r="X89" s="70"/>
      <c r="Y89" s="70"/>
      <c r="Z89" s="70"/>
      <c r="AA89" s="71"/>
      <c r="AB89" s="72"/>
      <c r="AC89" s="73"/>
      <c r="AD89" s="73"/>
      <c r="AE89" s="73"/>
      <c r="AF89" s="74"/>
      <c r="AN89" s="16"/>
      <c r="AO89" s="16"/>
      <c r="AP89" s="16"/>
      <c r="AQ89" s="16"/>
      <c r="AR89" s="1"/>
      <c r="AS89" s="1"/>
      <c r="AT89" s="1"/>
      <c r="AU89" s="1"/>
      <c r="AV89" s="1"/>
      <c r="AW89" s="1"/>
      <c r="AX89" s="16"/>
      <c r="AY89" s="16"/>
      <c r="AZ89" s="16"/>
      <c r="BA89" s="16"/>
      <c r="BB89" s="16"/>
      <c r="BC89" s="16"/>
      <c r="BD89" s="16"/>
      <c r="BE89" s="16"/>
    </row>
    <row r="90" spans="3:57" ht="14.25" thickBot="1">
      <c r="C90" s="89"/>
      <c r="D90" s="90"/>
      <c r="E90" s="90"/>
      <c r="F90" s="90"/>
      <c r="G90" s="91"/>
      <c r="H90" s="92"/>
      <c r="I90" s="90"/>
      <c r="J90" s="90"/>
      <c r="K90" s="90"/>
      <c r="L90" s="91"/>
      <c r="M90" s="92"/>
      <c r="N90" s="90"/>
      <c r="O90" s="90"/>
      <c r="P90" s="90"/>
      <c r="Q90" s="91"/>
      <c r="R90" s="92"/>
      <c r="S90" s="90"/>
      <c r="T90" s="90"/>
      <c r="U90" s="90"/>
      <c r="V90" s="91"/>
      <c r="W90" s="92"/>
      <c r="X90" s="90"/>
      <c r="Y90" s="90"/>
      <c r="Z90" s="90"/>
      <c r="AA90" s="91"/>
      <c r="AB90" s="93"/>
      <c r="AC90" s="94"/>
      <c r="AD90" s="94"/>
      <c r="AE90" s="94"/>
      <c r="AF90" s="95"/>
      <c r="AN90" s="16"/>
      <c r="AO90" s="16"/>
      <c r="AP90" s="16"/>
      <c r="AQ90" s="16"/>
      <c r="AR90" s="1"/>
      <c r="AS90" s="1"/>
      <c r="AT90" s="1"/>
      <c r="AU90" s="1"/>
      <c r="AV90" s="1"/>
      <c r="AW90" s="1"/>
      <c r="AX90" s="16"/>
      <c r="AY90" s="16"/>
      <c r="AZ90" s="16"/>
      <c r="BA90" s="16"/>
      <c r="BB90" s="16"/>
      <c r="BC90" s="16"/>
      <c r="BD90" s="16"/>
      <c r="BE90" s="16"/>
    </row>
    <row r="91" spans="3:57">
      <c r="C91" s="98" t="s">
        <v>45</v>
      </c>
      <c r="D91" s="99"/>
      <c r="E91" s="99"/>
      <c r="F91" s="99"/>
      <c r="G91" s="99"/>
      <c r="H91" s="100" t="s">
        <v>127</v>
      </c>
      <c r="I91" s="100"/>
      <c r="J91" s="100"/>
      <c r="K91" s="100"/>
      <c r="L91" s="100"/>
      <c r="M91" s="101"/>
      <c r="N91" s="101"/>
      <c r="O91" s="101"/>
      <c r="P91" s="102"/>
      <c r="Q91" s="46" t="s">
        <v>128</v>
      </c>
      <c r="R91" s="100" t="s">
        <v>129</v>
      </c>
      <c r="S91" s="100"/>
      <c r="T91" s="100"/>
      <c r="U91" s="100"/>
      <c r="V91" s="100"/>
      <c r="W91" s="101"/>
      <c r="X91" s="101"/>
      <c r="Y91" s="101"/>
      <c r="Z91" s="102"/>
      <c r="AA91" s="14" t="s">
        <v>130</v>
      </c>
      <c r="AB91" s="103" t="str">
        <f>IF(SUM(C93:AF93,C95:AF95)=0,"",SUM(C93:AF93,C95:AF95))</f>
        <v/>
      </c>
      <c r="AC91" s="104"/>
      <c r="AD91" s="104"/>
      <c r="AE91" s="104"/>
      <c r="AF91" s="105"/>
      <c r="AN91" s="16"/>
      <c r="AO91" s="16"/>
      <c r="AP91" s="16"/>
      <c r="AQ91" s="16"/>
      <c r="AR91" s="1"/>
      <c r="AS91" s="1"/>
      <c r="AT91" s="1"/>
      <c r="AU91" s="1"/>
      <c r="AV91" s="1"/>
      <c r="AW91" s="1"/>
      <c r="AX91" s="16"/>
      <c r="AY91" s="16"/>
      <c r="AZ91" s="16"/>
      <c r="BA91" s="16"/>
      <c r="BB91" s="16"/>
      <c r="BC91" s="16"/>
      <c r="BD91" s="16"/>
      <c r="BE91" s="16"/>
    </row>
    <row r="92" spans="3:57">
      <c r="C92" s="69" t="str">
        <f>C87</f>
        <v>砂質土</v>
      </c>
      <c r="D92" s="70"/>
      <c r="E92" s="70"/>
      <c r="F92" s="70"/>
      <c r="G92" s="71"/>
      <c r="H92" s="72" t="s">
        <v>32</v>
      </c>
      <c r="I92" s="70"/>
      <c r="J92" s="70"/>
      <c r="K92" s="70"/>
      <c r="L92" s="71"/>
      <c r="M92" s="72" t="s">
        <v>33</v>
      </c>
      <c r="N92" s="70"/>
      <c r="O92" s="70"/>
      <c r="P92" s="70"/>
      <c r="Q92" s="70"/>
      <c r="R92" s="96" t="str">
        <f>R87</f>
        <v>玉石混り砂礫土</v>
      </c>
      <c r="S92" s="96"/>
      <c r="T92" s="96"/>
      <c r="U92" s="96"/>
      <c r="V92" s="96"/>
      <c r="W92" s="96" t="str">
        <f>W87</f>
        <v>玉石Ⅰ</v>
      </c>
      <c r="X92" s="96"/>
      <c r="Y92" s="96"/>
      <c r="Z92" s="96"/>
      <c r="AA92" s="96"/>
      <c r="AB92" s="72" t="s">
        <v>34</v>
      </c>
      <c r="AC92" s="70"/>
      <c r="AD92" s="70"/>
      <c r="AE92" s="70"/>
      <c r="AF92" s="97"/>
      <c r="AN92" s="16"/>
      <c r="AO92" s="16"/>
      <c r="AP92" s="16"/>
      <c r="AQ92" s="16"/>
      <c r="AR92" s="1"/>
      <c r="AS92" s="1"/>
      <c r="AT92" s="1"/>
      <c r="AU92" s="1"/>
      <c r="AV92" s="1"/>
      <c r="AW92" s="1"/>
      <c r="AX92" s="16"/>
      <c r="AY92" s="16"/>
      <c r="AZ92" s="16"/>
      <c r="BA92" s="16"/>
      <c r="BB92" s="16"/>
      <c r="BC92" s="16"/>
      <c r="BD92" s="16"/>
      <c r="BE92" s="16"/>
    </row>
    <row r="93" spans="3:57">
      <c r="C93" s="75"/>
      <c r="D93" s="76"/>
      <c r="E93" s="76"/>
      <c r="F93" s="76"/>
      <c r="G93" s="77"/>
      <c r="H93" s="78"/>
      <c r="I93" s="76"/>
      <c r="J93" s="76"/>
      <c r="K93" s="76"/>
      <c r="L93" s="77"/>
      <c r="M93" s="78"/>
      <c r="N93" s="76"/>
      <c r="O93" s="76"/>
      <c r="P93" s="76"/>
      <c r="Q93" s="77"/>
      <c r="R93" s="78"/>
      <c r="S93" s="76"/>
      <c r="T93" s="76"/>
      <c r="U93" s="76"/>
      <c r="V93" s="77"/>
      <c r="W93" s="78"/>
      <c r="X93" s="76"/>
      <c r="Y93" s="76"/>
      <c r="Z93" s="76"/>
      <c r="AA93" s="77"/>
      <c r="AB93" s="78"/>
      <c r="AC93" s="76"/>
      <c r="AD93" s="76"/>
      <c r="AE93" s="76"/>
      <c r="AF93" s="79"/>
      <c r="AN93" s="16"/>
      <c r="AO93" s="16"/>
      <c r="AP93" s="16"/>
      <c r="AQ93" s="16"/>
      <c r="AR93" s="1"/>
      <c r="AS93" s="1"/>
      <c r="AT93" s="1"/>
      <c r="AU93" s="1"/>
      <c r="AV93" s="1"/>
      <c r="AW93" s="1"/>
      <c r="AX93" s="16"/>
      <c r="AY93" s="16"/>
      <c r="AZ93" s="16"/>
      <c r="BA93" s="16"/>
      <c r="BB93" s="16"/>
      <c r="BC93" s="16"/>
      <c r="BD93" s="16"/>
      <c r="BE93" s="16"/>
    </row>
    <row r="94" spans="3:57">
      <c r="C94" s="69" t="str">
        <f>C89</f>
        <v>軟岩(I-b)</v>
      </c>
      <c r="D94" s="70"/>
      <c r="E94" s="70"/>
      <c r="F94" s="70"/>
      <c r="G94" s="71"/>
      <c r="H94" s="72" t="s">
        <v>36</v>
      </c>
      <c r="I94" s="70"/>
      <c r="J94" s="70"/>
      <c r="K94" s="70"/>
      <c r="L94" s="71"/>
      <c r="M94" s="72" t="s">
        <v>37</v>
      </c>
      <c r="N94" s="70"/>
      <c r="O94" s="70"/>
      <c r="P94" s="70"/>
      <c r="Q94" s="71"/>
      <c r="R94" s="72" t="s">
        <v>38</v>
      </c>
      <c r="S94" s="70"/>
      <c r="T94" s="70"/>
      <c r="U94" s="70"/>
      <c r="V94" s="71"/>
      <c r="W94" s="72" t="s">
        <v>39</v>
      </c>
      <c r="X94" s="70"/>
      <c r="Y94" s="70"/>
      <c r="Z94" s="70"/>
      <c r="AA94" s="71"/>
      <c r="AB94" s="72"/>
      <c r="AC94" s="73"/>
      <c r="AD94" s="73"/>
      <c r="AE94" s="73"/>
      <c r="AF94" s="74"/>
      <c r="AN94" s="16"/>
      <c r="AO94" s="16"/>
      <c r="AP94" s="16"/>
      <c r="AQ94" s="16"/>
      <c r="AR94" s="1"/>
      <c r="AS94" s="1"/>
      <c r="AT94" s="1"/>
      <c r="AU94" s="1"/>
      <c r="AV94" s="1"/>
      <c r="AW94" s="1"/>
      <c r="AX94" s="16"/>
      <c r="AY94" s="16"/>
      <c r="AZ94" s="16"/>
      <c r="BA94" s="16"/>
      <c r="BB94" s="16"/>
      <c r="BC94" s="16"/>
      <c r="BD94" s="16"/>
      <c r="BE94" s="16"/>
    </row>
    <row r="95" spans="3:57" ht="14.25" thickBot="1">
      <c r="C95" s="89"/>
      <c r="D95" s="90"/>
      <c r="E95" s="90"/>
      <c r="F95" s="90"/>
      <c r="G95" s="91"/>
      <c r="H95" s="92"/>
      <c r="I95" s="90"/>
      <c r="J95" s="90"/>
      <c r="K95" s="90"/>
      <c r="L95" s="91"/>
      <c r="M95" s="92"/>
      <c r="N95" s="90"/>
      <c r="O95" s="90"/>
      <c r="P95" s="90"/>
      <c r="Q95" s="91"/>
      <c r="R95" s="92"/>
      <c r="S95" s="90"/>
      <c r="T95" s="90"/>
      <c r="U95" s="90"/>
      <c r="V95" s="91"/>
      <c r="W95" s="92"/>
      <c r="X95" s="90"/>
      <c r="Y95" s="90"/>
      <c r="Z95" s="90"/>
      <c r="AA95" s="91"/>
      <c r="AB95" s="93"/>
      <c r="AC95" s="94"/>
      <c r="AD95" s="94"/>
      <c r="AE95" s="94"/>
      <c r="AF95" s="95"/>
      <c r="AN95" s="16"/>
      <c r="AO95" s="16"/>
      <c r="AP95" s="16"/>
      <c r="AQ95" s="16"/>
      <c r="AR95" s="1"/>
      <c r="AS95" s="1"/>
      <c r="AT95" s="1"/>
      <c r="AU95" s="1"/>
      <c r="AV95" s="1"/>
      <c r="AW95" s="1"/>
      <c r="AX95" s="16"/>
      <c r="AY95" s="16"/>
      <c r="AZ95" s="16"/>
      <c r="BA95" s="16"/>
      <c r="BB95" s="16"/>
      <c r="BC95" s="16"/>
      <c r="BD95" s="16"/>
      <c r="BE95" s="16"/>
    </row>
    <row r="96" spans="3:57">
      <c r="C96" s="98" t="s">
        <v>46</v>
      </c>
      <c r="D96" s="99"/>
      <c r="E96" s="99"/>
      <c r="F96" s="99"/>
      <c r="G96" s="99"/>
      <c r="H96" s="100" t="s">
        <v>127</v>
      </c>
      <c r="I96" s="100"/>
      <c r="J96" s="100"/>
      <c r="K96" s="100"/>
      <c r="L96" s="100"/>
      <c r="M96" s="101"/>
      <c r="N96" s="101"/>
      <c r="O96" s="101"/>
      <c r="P96" s="102"/>
      <c r="Q96" s="46" t="s">
        <v>128</v>
      </c>
      <c r="R96" s="100" t="s">
        <v>129</v>
      </c>
      <c r="S96" s="100"/>
      <c r="T96" s="100"/>
      <c r="U96" s="100"/>
      <c r="V96" s="100"/>
      <c r="W96" s="101"/>
      <c r="X96" s="101"/>
      <c r="Y96" s="101"/>
      <c r="Z96" s="102"/>
      <c r="AA96" s="14" t="s">
        <v>130</v>
      </c>
      <c r="AB96" s="103" t="str">
        <f>IF(SUM(C98:AF98,C100:AF100)=0,"",SUM(C98:AF98,C100:AF100))</f>
        <v/>
      </c>
      <c r="AC96" s="104"/>
      <c r="AD96" s="104"/>
      <c r="AE96" s="104"/>
      <c r="AF96" s="105"/>
      <c r="AN96" s="16"/>
      <c r="AO96" s="16"/>
      <c r="AP96" s="16"/>
      <c r="AQ96" s="16"/>
      <c r="AR96" s="1"/>
      <c r="AS96" s="1"/>
      <c r="AT96" s="1"/>
      <c r="AU96" s="1"/>
      <c r="AV96" s="1"/>
      <c r="AW96" s="1"/>
      <c r="AX96" s="16"/>
      <c r="AY96" s="16"/>
      <c r="AZ96" s="16"/>
      <c r="BA96" s="16"/>
      <c r="BB96" s="16"/>
      <c r="BC96" s="16"/>
      <c r="BD96" s="16"/>
      <c r="BE96" s="16"/>
    </row>
    <row r="97" spans="3:57">
      <c r="C97" s="69" t="str">
        <f>C92</f>
        <v>砂質土</v>
      </c>
      <c r="D97" s="70"/>
      <c r="E97" s="70"/>
      <c r="F97" s="70"/>
      <c r="G97" s="71"/>
      <c r="H97" s="72" t="s">
        <v>32</v>
      </c>
      <c r="I97" s="70"/>
      <c r="J97" s="70"/>
      <c r="K97" s="70"/>
      <c r="L97" s="71"/>
      <c r="M97" s="72" t="s">
        <v>33</v>
      </c>
      <c r="N97" s="70"/>
      <c r="O97" s="70"/>
      <c r="P97" s="70"/>
      <c r="Q97" s="70"/>
      <c r="R97" s="96" t="str">
        <f>R92</f>
        <v>玉石混り砂礫土</v>
      </c>
      <c r="S97" s="96"/>
      <c r="T97" s="96"/>
      <c r="U97" s="96"/>
      <c r="V97" s="96"/>
      <c r="W97" s="96" t="str">
        <f>W92</f>
        <v>玉石Ⅰ</v>
      </c>
      <c r="X97" s="96"/>
      <c r="Y97" s="96"/>
      <c r="Z97" s="96"/>
      <c r="AA97" s="96"/>
      <c r="AB97" s="72" t="s">
        <v>34</v>
      </c>
      <c r="AC97" s="70"/>
      <c r="AD97" s="70"/>
      <c r="AE97" s="70"/>
      <c r="AF97" s="97"/>
      <c r="AN97" s="16"/>
      <c r="AO97" s="16"/>
      <c r="AP97" s="16"/>
      <c r="AQ97" s="16"/>
      <c r="AR97" s="1"/>
      <c r="AS97" s="1"/>
      <c r="AT97" s="1"/>
      <c r="AU97" s="1"/>
      <c r="AV97" s="1"/>
      <c r="AW97" s="1"/>
      <c r="AX97" s="16"/>
      <c r="AY97" s="16"/>
      <c r="AZ97" s="16"/>
      <c r="BA97" s="16"/>
      <c r="BB97" s="16"/>
      <c r="BC97" s="16"/>
      <c r="BD97" s="16"/>
      <c r="BE97" s="16"/>
    </row>
    <row r="98" spans="3:57">
      <c r="C98" s="75"/>
      <c r="D98" s="76"/>
      <c r="E98" s="76"/>
      <c r="F98" s="76"/>
      <c r="G98" s="77"/>
      <c r="H98" s="78"/>
      <c r="I98" s="76"/>
      <c r="J98" s="76"/>
      <c r="K98" s="76"/>
      <c r="L98" s="77"/>
      <c r="M98" s="78"/>
      <c r="N98" s="76"/>
      <c r="O98" s="76"/>
      <c r="P98" s="76"/>
      <c r="Q98" s="77"/>
      <c r="R98" s="78"/>
      <c r="S98" s="76"/>
      <c r="T98" s="76"/>
      <c r="U98" s="76"/>
      <c r="V98" s="77"/>
      <c r="W98" s="78"/>
      <c r="X98" s="76"/>
      <c r="Y98" s="76"/>
      <c r="Z98" s="76"/>
      <c r="AA98" s="77"/>
      <c r="AB98" s="78"/>
      <c r="AC98" s="76"/>
      <c r="AD98" s="76"/>
      <c r="AE98" s="76"/>
      <c r="AF98" s="79"/>
      <c r="AN98" s="16"/>
      <c r="AO98" s="16"/>
      <c r="AP98" s="16"/>
      <c r="AQ98" s="16"/>
      <c r="AR98" s="1"/>
      <c r="AS98" s="1"/>
      <c r="AT98" s="1"/>
      <c r="AU98" s="1"/>
      <c r="AV98" s="1"/>
      <c r="AW98" s="1"/>
      <c r="AX98" s="16"/>
      <c r="AY98" s="16"/>
      <c r="AZ98" s="16"/>
      <c r="BA98" s="16"/>
      <c r="BB98" s="16"/>
      <c r="BC98" s="16"/>
      <c r="BD98" s="16"/>
      <c r="BE98" s="16"/>
    </row>
    <row r="99" spans="3:57">
      <c r="C99" s="69" t="str">
        <f>C94</f>
        <v>軟岩(I-b)</v>
      </c>
      <c r="D99" s="70"/>
      <c r="E99" s="70"/>
      <c r="F99" s="70"/>
      <c r="G99" s="71"/>
      <c r="H99" s="72" t="s">
        <v>36</v>
      </c>
      <c r="I99" s="70"/>
      <c r="J99" s="70"/>
      <c r="K99" s="70"/>
      <c r="L99" s="71"/>
      <c r="M99" s="72" t="s">
        <v>37</v>
      </c>
      <c r="N99" s="70"/>
      <c r="O99" s="70"/>
      <c r="P99" s="70"/>
      <c r="Q99" s="71"/>
      <c r="R99" s="72" t="s">
        <v>38</v>
      </c>
      <c r="S99" s="70"/>
      <c r="T99" s="70"/>
      <c r="U99" s="70"/>
      <c r="V99" s="71"/>
      <c r="W99" s="72" t="s">
        <v>39</v>
      </c>
      <c r="X99" s="70"/>
      <c r="Y99" s="70"/>
      <c r="Z99" s="70"/>
      <c r="AA99" s="71"/>
      <c r="AB99" s="72"/>
      <c r="AC99" s="73"/>
      <c r="AD99" s="73"/>
      <c r="AE99" s="73"/>
      <c r="AF99" s="74"/>
      <c r="AN99" s="16"/>
      <c r="AO99" s="16"/>
      <c r="AP99" s="16"/>
      <c r="AQ99" s="16"/>
      <c r="AR99" s="1"/>
      <c r="AS99" s="1"/>
      <c r="AT99" s="1"/>
      <c r="AU99" s="1"/>
      <c r="AV99" s="1"/>
      <c r="AW99" s="1"/>
      <c r="AX99" s="16"/>
      <c r="AY99" s="16"/>
      <c r="AZ99" s="16"/>
      <c r="BA99" s="16"/>
      <c r="BB99" s="16"/>
      <c r="BC99" s="16"/>
      <c r="BD99" s="16"/>
      <c r="BE99" s="16"/>
    </row>
    <row r="100" spans="3:57" ht="14.25" thickBot="1">
      <c r="C100" s="89"/>
      <c r="D100" s="90"/>
      <c r="E100" s="90"/>
      <c r="F100" s="90"/>
      <c r="G100" s="91"/>
      <c r="H100" s="92"/>
      <c r="I100" s="90"/>
      <c r="J100" s="90"/>
      <c r="K100" s="90"/>
      <c r="L100" s="91"/>
      <c r="M100" s="92"/>
      <c r="N100" s="90"/>
      <c r="O100" s="90"/>
      <c r="P100" s="90"/>
      <c r="Q100" s="91"/>
      <c r="R100" s="92"/>
      <c r="S100" s="90"/>
      <c r="T100" s="90"/>
      <c r="U100" s="90"/>
      <c r="V100" s="91"/>
      <c r="W100" s="92"/>
      <c r="X100" s="90"/>
      <c r="Y100" s="90"/>
      <c r="Z100" s="90"/>
      <c r="AA100" s="91"/>
      <c r="AB100" s="93"/>
      <c r="AC100" s="94"/>
      <c r="AD100" s="94"/>
      <c r="AE100" s="94"/>
      <c r="AF100" s="95"/>
      <c r="AN100" s="16"/>
      <c r="AO100" s="16"/>
      <c r="AP100" s="16"/>
      <c r="AQ100" s="16"/>
      <c r="AR100" s="1"/>
      <c r="AS100" s="1"/>
      <c r="AT100" s="1"/>
      <c r="AU100" s="1"/>
      <c r="AV100" s="1"/>
      <c r="AW100" s="1"/>
      <c r="AX100" s="16"/>
      <c r="AY100" s="16"/>
      <c r="AZ100" s="16"/>
      <c r="BA100" s="16"/>
      <c r="BB100" s="16"/>
      <c r="BC100" s="16"/>
      <c r="BD100" s="16"/>
      <c r="BE100" s="16"/>
    </row>
    <row r="101" spans="3:57">
      <c r="C101" s="98" t="s">
        <v>47</v>
      </c>
      <c r="D101" s="99"/>
      <c r="E101" s="99"/>
      <c r="F101" s="99"/>
      <c r="G101" s="99"/>
      <c r="H101" s="100" t="s">
        <v>127</v>
      </c>
      <c r="I101" s="100"/>
      <c r="J101" s="100"/>
      <c r="K101" s="100"/>
      <c r="L101" s="100"/>
      <c r="M101" s="101"/>
      <c r="N101" s="101"/>
      <c r="O101" s="101"/>
      <c r="P101" s="102"/>
      <c r="Q101" s="46" t="s">
        <v>128</v>
      </c>
      <c r="R101" s="100" t="s">
        <v>129</v>
      </c>
      <c r="S101" s="100"/>
      <c r="T101" s="100"/>
      <c r="U101" s="100"/>
      <c r="V101" s="100"/>
      <c r="W101" s="101"/>
      <c r="X101" s="101"/>
      <c r="Y101" s="101"/>
      <c r="Z101" s="102"/>
      <c r="AA101" s="14" t="s">
        <v>130</v>
      </c>
      <c r="AB101" s="103" t="str">
        <f>IF(SUM(C103:AF103,C105:AF105)=0,"",SUM(C103:AF103,C105:AF105))</f>
        <v/>
      </c>
      <c r="AC101" s="104"/>
      <c r="AD101" s="104"/>
      <c r="AE101" s="104"/>
      <c r="AF101" s="105"/>
      <c r="AN101" s="16"/>
      <c r="AO101" s="16"/>
      <c r="AP101" s="16"/>
      <c r="AQ101" s="16"/>
      <c r="AR101" s="1"/>
      <c r="AS101" s="1"/>
      <c r="AT101" s="1"/>
      <c r="AU101" s="1"/>
      <c r="AV101" s="1"/>
      <c r="AW101" s="1"/>
      <c r="AX101" s="16"/>
      <c r="AY101" s="16"/>
      <c r="AZ101" s="16"/>
      <c r="BA101" s="16"/>
      <c r="BB101" s="16"/>
      <c r="BC101" s="16"/>
      <c r="BD101" s="16"/>
      <c r="BE101" s="16"/>
    </row>
    <row r="102" spans="3:57">
      <c r="C102" s="69" t="str">
        <f>C97</f>
        <v>砂質土</v>
      </c>
      <c r="D102" s="70"/>
      <c r="E102" s="70"/>
      <c r="F102" s="70"/>
      <c r="G102" s="71"/>
      <c r="H102" s="72" t="s">
        <v>32</v>
      </c>
      <c r="I102" s="70"/>
      <c r="J102" s="70"/>
      <c r="K102" s="70"/>
      <c r="L102" s="71"/>
      <c r="M102" s="72" t="s">
        <v>33</v>
      </c>
      <c r="N102" s="70"/>
      <c r="O102" s="70"/>
      <c r="P102" s="70"/>
      <c r="Q102" s="70"/>
      <c r="R102" s="96" t="str">
        <f>R97</f>
        <v>玉石混り砂礫土</v>
      </c>
      <c r="S102" s="96"/>
      <c r="T102" s="96"/>
      <c r="U102" s="96"/>
      <c r="V102" s="96"/>
      <c r="W102" s="96" t="str">
        <f>W97</f>
        <v>玉石Ⅰ</v>
      </c>
      <c r="X102" s="96"/>
      <c r="Y102" s="96"/>
      <c r="Z102" s="96"/>
      <c r="AA102" s="96"/>
      <c r="AB102" s="72" t="s">
        <v>34</v>
      </c>
      <c r="AC102" s="70"/>
      <c r="AD102" s="70"/>
      <c r="AE102" s="70"/>
      <c r="AF102" s="97"/>
      <c r="AN102" s="16"/>
      <c r="AO102" s="16"/>
      <c r="AP102" s="16"/>
      <c r="AQ102" s="16"/>
      <c r="AR102" s="1"/>
      <c r="AS102" s="1"/>
      <c r="AT102" s="1"/>
      <c r="AU102" s="1"/>
      <c r="AV102" s="1"/>
      <c r="AW102" s="1"/>
      <c r="AX102" s="16"/>
      <c r="AY102" s="16"/>
      <c r="AZ102" s="16"/>
      <c r="BA102" s="16"/>
      <c r="BB102" s="16"/>
      <c r="BC102" s="16"/>
      <c r="BD102" s="16"/>
      <c r="BE102" s="16"/>
    </row>
    <row r="103" spans="3:57">
      <c r="C103" s="75"/>
      <c r="D103" s="76"/>
      <c r="E103" s="76"/>
      <c r="F103" s="76"/>
      <c r="G103" s="77"/>
      <c r="H103" s="78"/>
      <c r="I103" s="76"/>
      <c r="J103" s="76"/>
      <c r="K103" s="76"/>
      <c r="L103" s="77"/>
      <c r="M103" s="78"/>
      <c r="N103" s="76"/>
      <c r="O103" s="76"/>
      <c r="P103" s="76"/>
      <c r="Q103" s="77"/>
      <c r="R103" s="78"/>
      <c r="S103" s="76"/>
      <c r="T103" s="76"/>
      <c r="U103" s="76"/>
      <c r="V103" s="77"/>
      <c r="W103" s="78"/>
      <c r="X103" s="76"/>
      <c r="Y103" s="76"/>
      <c r="Z103" s="76"/>
      <c r="AA103" s="77"/>
      <c r="AB103" s="78"/>
      <c r="AC103" s="76"/>
      <c r="AD103" s="76"/>
      <c r="AE103" s="76"/>
      <c r="AF103" s="79"/>
      <c r="AN103" s="16"/>
      <c r="AO103" s="16"/>
      <c r="AP103" s="16"/>
      <c r="AQ103" s="16"/>
      <c r="AR103" s="1"/>
      <c r="AS103" s="1"/>
      <c r="AT103" s="1"/>
      <c r="AU103" s="1"/>
      <c r="AV103" s="1"/>
      <c r="AW103" s="1"/>
      <c r="AX103" s="16"/>
      <c r="AY103" s="16"/>
      <c r="AZ103" s="16"/>
      <c r="BA103" s="16"/>
      <c r="BB103" s="16"/>
      <c r="BC103" s="16"/>
      <c r="BD103" s="16"/>
      <c r="BE103" s="16"/>
    </row>
    <row r="104" spans="3:57">
      <c r="C104" s="69" t="str">
        <f>C99</f>
        <v>軟岩(I-b)</v>
      </c>
      <c r="D104" s="70"/>
      <c r="E104" s="70"/>
      <c r="F104" s="70"/>
      <c r="G104" s="71"/>
      <c r="H104" s="72" t="s">
        <v>36</v>
      </c>
      <c r="I104" s="70"/>
      <c r="J104" s="70"/>
      <c r="K104" s="70"/>
      <c r="L104" s="71"/>
      <c r="M104" s="72" t="s">
        <v>37</v>
      </c>
      <c r="N104" s="70"/>
      <c r="O104" s="70"/>
      <c r="P104" s="70"/>
      <c r="Q104" s="71"/>
      <c r="R104" s="72" t="s">
        <v>38</v>
      </c>
      <c r="S104" s="70"/>
      <c r="T104" s="70"/>
      <c r="U104" s="70"/>
      <c r="V104" s="71"/>
      <c r="W104" s="72" t="s">
        <v>39</v>
      </c>
      <c r="X104" s="70"/>
      <c r="Y104" s="70"/>
      <c r="Z104" s="70"/>
      <c r="AA104" s="71"/>
      <c r="AB104" s="72"/>
      <c r="AC104" s="73"/>
      <c r="AD104" s="73"/>
      <c r="AE104" s="73"/>
      <c r="AF104" s="74"/>
      <c r="AN104" s="16"/>
      <c r="AO104" s="16"/>
      <c r="AP104" s="16"/>
      <c r="AQ104" s="16"/>
      <c r="AR104" s="1"/>
      <c r="AS104" s="1"/>
      <c r="AT104" s="1"/>
      <c r="AU104" s="1"/>
      <c r="AV104" s="1"/>
      <c r="AW104" s="1"/>
      <c r="AX104" s="16"/>
      <c r="AY104" s="16"/>
      <c r="AZ104" s="16"/>
      <c r="BA104" s="16"/>
      <c r="BB104" s="16"/>
      <c r="BC104" s="16"/>
      <c r="BD104" s="16"/>
      <c r="BE104" s="16"/>
    </row>
    <row r="105" spans="3:57" ht="14.25" thickBot="1">
      <c r="C105" s="89"/>
      <c r="D105" s="90"/>
      <c r="E105" s="90"/>
      <c r="F105" s="90"/>
      <c r="G105" s="91"/>
      <c r="H105" s="92"/>
      <c r="I105" s="90"/>
      <c r="J105" s="90"/>
      <c r="K105" s="90"/>
      <c r="L105" s="91"/>
      <c r="M105" s="92"/>
      <c r="N105" s="90"/>
      <c r="O105" s="90"/>
      <c r="P105" s="90"/>
      <c r="Q105" s="91"/>
      <c r="R105" s="92"/>
      <c r="S105" s="90"/>
      <c r="T105" s="90"/>
      <c r="U105" s="90"/>
      <c r="V105" s="91"/>
      <c r="W105" s="92"/>
      <c r="X105" s="90"/>
      <c r="Y105" s="90"/>
      <c r="Z105" s="90"/>
      <c r="AA105" s="91"/>
      <c r="AB105" s="93"/>
      <c r="AC105" s="94"/>
      <c r="AD105" s="94"/>
      <c r="AE105" s="94"/>
      <c r="AF105" s="95"/>
      <c r="AN105" s="16"/>
      <c r="AO105" s="16"/>
      <c r="AP105" s="16"/>
      <c r="AQ105" s="16"/>
      <c r="AR105" s="1"/>
      <c r="AS105" s="1"/>
      <c r="AT105" s="1"/>
      <c r="AU105" s="1"/>
      <c r="AV105" s="1"/>
      <c r="AW105" s="1"/>
      <c r="AX105" s="16"/>
      <c r="AY105" s="16"/>
      <c r="AZ105" s="16"/>
      <c r="BA105" s="16"/>
      <c r="BB105" s="16"/>
      <c r="BC105" s="16"/>
      <c r="BD105" s="16"/>
      <c r="BE105" s="16"/>
    </row>
    <row r="106" spans="3:57">
      <c r="C106" s="98" t="s">
        <v>48</v>
      </c>
      <c r="D106" s="99"/>
      <c r="E106" s="99"/>
      <c r="F106" s="99"/>
      <c r="G106" s="99"/>
      <c r="H106" s="100" t="s">
        <v>127</v>
      </c>
      <c r="I106" s="100"/>
      <c r="J106" s="100"/>
      <c r="K106" s="100"/>
      <c r="L106" s="100"/>
      <c r="M106" s="101"/>
      <c r="N106" s="101"/>
      <c r="O106" s="101"/>
      <c r="P106" s="102"/>
      <c r="Q106" s="46" t="s">
        <v>128</v>
      </c>
      <c r="R106" s="100" t="s">
        <v>129</v>
      </c>
      <c r="S106" s="100"/>
      <c r="T106" s="100"/>
      <c r="U106" s="100"/>
      <c r="V106" s="100"/>
      <c r="W106" s="101"/>
      <c r="X106" s="101"/>
      <c r="Y106" s="101"/>
      <c r="Z106" s="102"/>
      <c r="AA106" s="14" t="s">
        <v>130</v>
      </c>
      <c r="AB106" s="103" t="str">
        <f>IF(SUM(C108:AF108,C110:AF110)=0,"",SUM(C108:AF108,C110:AF110))</f>
        <v/>
      </c>
      <c r="AC106" s="104"/>
      <c r="AD106" s="104"/>
      <c r="AE106" s="104"/>
      <c r="AF106" s="105"/>
      <c r="AN106" s="16"/>
      <c r="AO106" s="16"/>
      <c r="AP106" s="16"/>
      <c r="AQ106" s="16"/>
      <c r="AR106" s="1"/>
      <c r="AS106" s="1"/>
      <c r="AT106" s="1"/>
      <c r="AU106" s="1"/>
      <c r="AV106" s="1"/>
      <c r="AW106" s="1"/>
      <c r="AX106" s="16"/>
      <c r="AY106" s="16"/>
      <c r="AZ106" s="16"/>
      <c r="BA106" s="16"/>
      <c r="BB106" s="16"/>
      <c r="BC106" s="16"/>
      <c r="BD106" s="16"/>
      <c r="BE106" s="16"/>
    </row>
    <row r="107" spans="3:57">
      <c r="C107" s="69" t="str">
        <f>C102</f>
        <v>砂質土</v>
      </c>
      <c r="D107" s="70"/>
      <c r="E107" s="70"/>
      <c r="F107" s="70"/>
      <c r="G107" s="71"/>
      <c r="H107" s="72" t="s">
        <v>32</v>
      </c>
      <c r="I107" s="70"/>
      <c r="J107" s="70"/>
      <c r="K107" s="70"/>
      <c r="L107" s="71"/>
      <c r="M107" s="72" t="s">
        <v>33</v>
      </c>
      <c r="N107" s="70"/>
      <c r="O107" s="70"/>
      <c r="P107" s="70"/>
      <c r="Q107" s="70"/>
      <c r="R107" s="96" t="str">
        <f>R102</f>
        <v>玉石混り砂礫土</v>
      </c>
      <c r="S107" s="96"/>
      <c r="T107" s="96"/>
      <c r="U107" s="96"/>
      <c r="V107" s="96"/>
      <c r="W107" s="96" t="str">
        <f>W102</f>
        <v>玉石Ⅰ</v>
      </c>
      <c r="X107" s="96"/>
      <c r="Y107" s="96"/>
      <c r="Z107" s="96"/>
      <c r="AA107" s="96"/>
      <c r="AB107" s="72" t="s">
        <v>34</v>
      </c>
      <c r="AC107" s="70"/>
      <c r="AD107" s="70"/>
      <c r="AE107" s="70"/>
      <c r="AF107" s="97"/>
      <c r="AN107" s="16"/>
      <c r="AO107" s="16"/>
      <c r="AP107" s="16"/>
      <c r="AQ107" s="16"/>
      <c r="AR107" s="1"/>
      <c r="AS107" s="1"/>
      <c r="AT107" s="1"/>
      <c r="AU107" s="1"/>
      <c r="AV107" s="1"/>
      <c r="AW107" s="1"/>
      <c r="AX107" s="16"/>
      <c r="AY107" s="16"/>
      <c r="AZ107" s="16"/>
      <c r="BA107" s="16"/>
      <c r="BB107" s="16"/>
      <c r="BC107" s="16"/>
      <c r="BD107" s="16"/>
      <c r="BE107" s="16"/>
    </row>
    <row r="108" spans="3:57">
      <c r="C108" s="75"/>
      <c r="D108" s="76"/>
      <c r="E108" s="76"/>
      <c r="F108" s="76"/>
      <c r="G108" s="77"/>
      <c r="H108" s="78"/>
      <c r="I108" s="76"/>
      <c r="J108" s="76"/>
      <c r="K108" s="76"/>
      <c r="L108" s="77"/>
      <c r="M108" s="78"/>
      <c r="N108" s="76"/>
      <c r="O108" s="76"/>
      <c r="P108" s="76"/>
      <c r="Q108" s="77"/>
      <c r="R108" s="78"/>
      <c r="S108" s="76"/>
      <c r="T108" s="76"/>
      <c r="U108" s="76"/>
      <c r="V108" s="77"/>
      <c r="W108" s="78"/>
      <c r="X108" s="76"/>
      <c r="Y108" s="76"/>
      <c r="Z108" s="76"/>
      <c r="AA108" s="77"/>
      <c r="AB108" s="78"/>
      <c r="AC108" s="76"/>
      <c r="AD108" s="76"/>
      <c r="AE108" s="76"/>
      <c r="AF108" s="79"/>
      <c r="AN108" s="16"/>
      <c r="AO108" s="16"/>
      <c r="AP108" s="16"/>
      <c r="AQ108" s="16"/>
      <c r="AR108" s="1"/>
      <c r="AS108" s="1"/>
      <c r="AT108" s="1"/>
      <c r="AU108" s="1"/>
      <c r="AV108" s="1"/>
      <c r="AW108" s="1"/>
      <c r="AX108" s="16"/>
      <c r="AY108" s="16"/>
      <c r="AZ108" s="16"/>
      <c r="BA108" s="16"/>
      <c r="BB108" s="16"/>
      <c r="BC108" s="16"/>
      <c r="BD108" s="16"/>
      <c r="BE108" s="16"/>
    </row>
    <row r="109" spans="3:57">
      <c r="C109" s="69" t="str">
        <f>C104</f>
        <v>軟岩(I-b)</v>
      </c>
      <c r="D109" s="70"/>
      <c r="E109" s="70"/>
      <c r="F109" s="70"/>
      <c r="G109" s="71"/>
      <c r="H109" s="72" t="s">
        <v>36</v>
      </c>
      <c r="I109" s="70"/>
      <c r="J109" s="70"/>
      <c r="K109" s="70"/>
      <c r="L109" s="71"/>
      <c r="M109" s="72" t="s">
        <v>37</v>
      </c>
      <c r="N109" s="70"/>
      <c r="O109" s="70"/>
      <c r="P109" s="70"/>
      <c r="Q109" s="71"/>
      <c r="R109" s="72" t="s">
        <v>38</v>
      </c>
      <c r="S109" s="70"/>
      <c r="T109" s="70"/>
      <c r="U109" s="70"/>
      <c r="V109" s="71"/>
      <c r="W109" s="72" t="s">
        <v>39</v>
      </c>
      <c r="X109" s="70"/>
      <c r="Y109" s="70"/>
      <c r="Z109" s="70"/>
      <c r="AA109" s="71"/>
      <c r="AB109" s="72"/>
      <c r="AC109" s="73"/>
      <c r="AD109" s="73"/>
      <c r="AE109" s="73"/>
      <c r="AF109" s="74"/>
      <c r="AN109" s="16"/>
      <c r="AO109" s="16"/>
      <c r="AP109" s="16"/>
      <c r="AQ109" s="16"/>
      <c r="AR109" s="1"/>
      <c r="AS109" s="1"/>
      <c r="AT109" s="1"/>
      <c r="AU109" s="1"/>
      <c r="AV109" s="1"/>
      <c r="AW109" s="1"/>
      <c r="AX109" s="16"/>
      <c r="AY109" s="16"/>
      <c r="AZ109" s="16"/>
      <c r="BA109" s="16"/>
      <c r="BB109" s="16"/>
      <c r="BC109" s="16"/>
      <c r="BD109" s="16"/>
      <c r="BE109" s="16"/>
    </row>
    <row r="110" spans="3:57" ht="14.25" thickBot="1">
      <c r="C110" s="89"/>
      <c r="D110" s="90"/>
      <c r="E110" s="90"/>
      <c r="F110" s="90"/>
      <c r="G110" s="91"/>
      <c r="H110" s="92"/>
      <c r="I110" s="90"/>
      <c r="J110" s="90"/>
      <c r="K110" s="90"/>
      <c r="L110" s="91"/>
      <c r="M110" s="92"/>
      <c r="N110" s="90"/>
      <c r="O110" s="90"/>
      <c r="P110" s="90"/>
      <c r="Q110" s="91"/>
      <c r="R110" s="92"/>
      <c r="S110" s="90"/>
      <c r="T110" s="90"/>
      <c r="U110" s="90"/>
      <c r="V110" s="91"/>
      <c r="W110" s="92"/>
      <c r="X110" s="90"/>
      <c r="Y110" s="90"/>
      <c r="Z110" s="90"/>
      <c r="AA110" s="91"/>
      <c r="AB110" s="93"/>
      <c r="AC110" s="94"/>
      <c r="AD110" s="94"/>
      <c r="AE110" s="94"/>
      <c r="AF110" s="95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</row>
    <row r="111" spans="3:57">
      <c r="C111" s="83" t="s">
        <v>149</v>
      </c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5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</row>
    <row r="112" spans="3:57">
      <c r="C112" s="86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8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</row>
    <row r="113" spans="3:57">
      <c r="C113" s="86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8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</row>
    <row r="114" spans="3:57">
      <c r="C114" s="86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8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</row>
    <row r="115" spans="3:57">
      <c r="C115" s="86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8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</row>
    <row r="116" spans="3:57">
      <c r="C116" s="86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8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</row>
    <row r="117" spans="3:57" ht="14.25" thickBot="1">
      <c r="C117" s="80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2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</row>
    <row r="118" spans="3:57"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</row>
    <row r="119" spans="3:57"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</row>
    <row r="120" spans="3:57">
      <c r="AN120" s="16"/>
      <c r="AO120" s="16"/>
      <c r="AP120" s="32"/>
      <c r="AQ120" s="32"/>
      <c r="AR120" s="32"/>
      <c r="AS120" s="32"/>
      <c r="AT120" s="32"/>
      <c r="AU120" s="32"/>
      <c r="AV120" s="16"/>
      <c r="AX120" s="28"/>
      <c r="AY120" s="16"/>
      <c r="AZ120" s="16"/>
      <c r="BA120" s="16"/>
      <c r="BB120" s="16"/>
      <c r="BC120" s="16"/>
      <c r="BD120" s="16"/>
      <c r="BE120" s="16"/>
    </row>
    <row r="121" spans="3:57"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28"/>
      <c r="AY121" s="16"/>
      <c r="AZ121" s="16"/>
      <c r="BA121" s="16"/>
      <c r="BB121" s="16"/>
      <c r="BC121" s="16"/>
      <c r="BD121" s="16"/>
      <c r="BE121" s="16"/>
    </row>
    <row r="122" spans="3:57">
      <c r="AN122" s="16"/>
      <c r="AO122" s="16"/>
      <c r="AP122" s="16"/>
      <c r="AQ122" s="16"/>
      <c r="AR122" s="16"/>
      <c r="AS122" s="16"/>
      <c r="AT122" s="16"/>
      <c r="AU122" s="16"/>
      <c r="AV122" s="16"/>
      <c r="AX122" s="28"/>
      <c r="AY122" s="16"/>
      <c r="AZ122" s="16"/>
      <c r="BA122" s="16"/>
      <c r="BB122" s="16"/>
      <c r="BC122" s="16"/>
      <c r="BD122" s="16"/>
      <c r="BE122" s="16"/>
    </row>
    <row r="123" spans="3:57"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28"/>
      <c r="AY123" s="16"/>
      <c r="AZ123" s="16"/>
      <c r="BA123" s="16"/>
      <c r="BB123" s="16"/>
      <c r="BC123" s="16"/>
      <c r="BD123" s="16"/>
      <c r="BE123" s="16"/>
    </row>
    <row r="124" spans="3:57">
      <c r="AN124" s="16"/>
      <c r="AO124" s="16"/>
      <c r="AP124" s="16"/>
      <c r="AQ124" s="16"/>
      <c r="AR124" s="16"/>
      <c r="AS124" s="16"/>
      <c r="AT124" s="16"/>
      <c r="AU124" s="16"/>
      <c r="AV124" s="16"/>
      <c r="AX124" s="28"/>
      <c r="AY124" s="16"/>
      <c r="AZ124" s="16"/>
      <c r="BA124" s="16"/>
      <c r="BB124" s="16"/>
      <c r="BC124" s="16"/>
      <c r="BD124" s="16"/>
      <c r="BE124" s="16"/>
    </row>
    <row r="125" spans="3:57"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28"/>
      <c r="AY125" s="16"/>
      <c r="AZ125" s="16"/>
      <c r="BA125" s="16"/>
      <c r="BB125" s="16"/>
      <c r="BC125" s="16"/>
      <c r="BD125" s="16"/>
      <c r="BE125" s="16"/>
    </row>
    <row r="126" spans="3:57">
      <c r="AN126" s="16"/>
      <c r="AO126" s="16"/>
      <c r="AP126" s="16"/>
      <c r="AQ126" s="16"/>
      <c r="AR126" s="16"/>
      <c r="AS126" s="16"/>
      <c r="AT126" s="16"/>
      <c r="AU126" s="16"/>
      <c r="AV126" s="16"/>
      <c r="AX126" s="28"/>
      <c r="AY126" s="16"/>
      <c r="AZ126" s="16"/>
      <c r="BA126" s="16"/>
      <c r="BB126" s="16"/>
      <c r="BC126" s="16"/>
      <c r="BD126" s="16"/>
      <c r="BE126" s="16"/>
    </row>
    <row r="127" spans="3:57"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28"/>
      <c r="AY127" s="16"/>
      <c r="AZ127" s="16"/>
      <c r="BA127" s="16"/>
      <c r="BB127" s="16"/>
      <c r="BC127" s="16"/>
      <c r="BD127" s="16"/>
      <c r="BE127" s="16"/>
    </row>
    <row r="128" spans="3:57">
      <c r="AN128" s="16"/>
      <c r="AO128" s="16"/>
      <c r="AP128" s="16"/>
      <c r="AQ128" s="16"/>
      <c r="AR128" s="16"/>
      <c r="AS128" s="16"/>
      <c r="AT128" s="16"/>
      <c r="AU128" s="16"/>
      <c r="AV128" s="16"/>
      <c r="AX128" s="28"/>
      <c r="AY128" s="16"/>
      <c r="AZ128" s="16"/>
      <c r="BA128" s="16"/>
      <c r="BB128" s="16"/>
      <c r="BC128" s="16"/>
      <c r="BD128" s="16"/>
      <c r="BE128" s="16"/>
    </row>
    <row r="129" spans="40:57"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28"/>
      <c r="AY129" s="16"/>
      <c r="AZ129" s="16"/>
      <c r="BA129" s="16"/>
      <c r="BB129" s="16"/>
      <c r="BC129" s="16"/>
      <c r="BD129" s="16"/>
      <c r="BE129" s="16"/>
    </row>
    <row r="130" spans="40:57">
      <c r="AN130" s="16"/>
      <c r="AO130" s="16"/>
      <c r="AP130" s="16"/>
      <c r="AQ130" s="16"/>
      <c r="AR130" s="16"/>
      <c r="AS130" s="16"/>
      <c r="AT130" s="16"/>
      <c r="AU130" s="16"/>
      <c r="AV130" s="16"/>
      <c r="AW130" s="32"/>
      <c r="AX130" s="28"/>
      <c r="AY130" s="16"/>
      <c r="AZ130" s="16"/>
      <c r="BA130" s="16"/>
      <c r="BB130" s="16"/>
      <c r="BC130" s="16"/>
      <c r="BD130" s="16"/>
      <c r="BE130" s="16"/>
    </row>
    <row r="131" spans="40:57">
      <c r="AN131" s="16"/>
      <c r="AO131" s="16"/>
      <c r="AP131" s="32"/>
      <c r="AQ131" s="32"/>
      <c r="AR131" s="32"/>
      <c r="AS131" s="32"/>
      <c r="AT131" s="32"/>
      <c r="AU131" s="32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</row>
    <row r="132" spans="40:57"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</row>
    <row r="133" spans="40:57"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</row>
    <row r="134" spans="40:57"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</row>
    <row r="135" spans="40:57"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</row>
    <row r="136" spans="40:57"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</row>
    <row r="137" spans="40:57"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</row>
    <row r="138" spans="40:57"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</row>
    <row r="139" spans="40:57"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</row>
    <row r="140" spans="40:57"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</row>
    <row r="141" spans="40:57"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</row>
    <row r="142" spans="40:57"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</row>
    <row r="143" spans="40:57"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</row>
    <row r="144" spans="40:57"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</row>
    <row r="145" spans="40:57"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</row>
    <row r="146" spans="40:57">
      <c r="AN146" s="16"/>
      <c r="AQ146" s="47" t="s">
        <v>49</v>
      </c>
      <c r="AR146" s="47">
        <v>1</v>
      </c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</row>
    <row r="147" spans="40:57">
      <c r="AN147" s="16"/>
      <c r="AQ147" s="47" t="s">
        <v>51</v>
      </c>
      <c r="AR147" s="47">
        <v>2</v>
      </c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</row>
    <row r="148" spans="40:57">
      <c r="AN148" s="16"/>
      <c r="AQ148" s="47" t="s">
        <v>52</v>
      </c>
      <c r="AR148" s="47">
        <v>3</v>
      </c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</row>
    <row r="149" spans="40:57">
      <c r="AN149" s="16"/>
      <c r="AQ149" s="47" t="s">
        <v>53</v>
      </c>
      <c r="AR149" s="47">
        <v>4</v>
      </c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</row>
    <row r="150" spans="40:57">
      <c r="AN150" s="16"/>
      <c r="AQ150" s="47" t="s">
        <v>54</v>
      </c>
      <c r="AR150" s="47">
        <v>5</v>
      </c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</row>
    <row r="151" spans="40:57">
      <c r="AN151" s="16"/>
      <c r="AQ151" s="47" t="s">
        <v>55</v>
      </c>
      <c r="AR151" s="47">
        <v>6</v>
      </c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</row>
    <row r="152" spans="40:57">
      <c r="AN152" s="16"/>
      <c r="AQ152" s="47" t="s">
        <v>56</v>
      </c>
      <c r="AR152" s="47">
        <v>7</v>
      </c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</row>
    <row r="153" spans="40:57">
      <c r="AN153" s="16"/>
      <c r="AQ153" s="47" t="s">
        <v>57</v>
      </c>
      <c r="AR153" s="47">
        <v>8</v>
      </c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</row>
    <row r="154" spans="40:57">
      <c r="AN154" s="16"/>
      <c r="AQ154" s="47" t="s">
        <v>58</v>
      </c>
      <c r="AR154" s="47">
        <v>9</v>
      </c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</row>
    <row r="155" spans="40:57">
      <c r="AN155" s="16"/>
      <c r="AQ155" s="47" t="s">
        <v>59</v>
      </c>
      <c r="AR155" s="47">
        <v>10</v>
      </c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</row>
    <row r="156" spans="40:57">
      <c r="AN156" s="16"/>
      <c r="AQ156" s="47" t="s">
        <v>60</v>
      </c>
      <c r="AR156" s="47">
        <v>11</v>
      </c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</row>
    <row r="157" spans="40:57">
      <c r="AN157" s="16"/>
      <c r="AQ157" s="47" t="s">
        <v>61</v>
      </c>
      <c r="AR157" s="47">
        <v>12</v>
      </c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</row>
    <row r="158" spans="40:57">
      <c r="AN158" s="16"/>
      <c r="AQ158" s="47" t="s">
        <v>62</v>
      </c>
      <c r="AR158" s="47">
        <v>13</v>
      </c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</row>
    <row r="159" spans="40:57">
      <c r="AN159" s="16"/>
      <c r="AQ159" s="47" t="s">
        <v>63</v>
      </c>
      <c r="AR159" s="47">
        <v>14</v>
      </c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</row>
    <row r="160" spans="40:57">
      <c r="AN160" s="16"/>
      <c r="AQ160" s="47" t="s">
        <v>64</v>
      </c>
      <c r="AR160" s="47">
        <v>15</v>
      </c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</row>
    <row r="161" spans="40:57">
      <c r="AN161" s="16"/>
      <c r="AQ161" s="47" t="s">
        <v>65</v>
      </c>
      <c r="AR161" s="47">
        <v>16</v>
      </c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</row>
    <row r="162" spans="40:57">
      <c r="AN162" s="16"/>
      <c r="AQ162" s="47" t="s">
        <v>66</v>
      </c>
      <c r="AR162" s="47">
        <v>17</v>
      </c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</row>
    <row r="163" spans="40:57">
      <c r="AN163" s="16"/>
      <c r="AQ163" s="47" t="s">
        <v>67</v>
      </c>
      <c r="AR163" s="47">
        <v>18</v>
      </c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</row>
    <row r="164" spans="40:57">
      <c r="AN164" s="16"/>
      <c r="AQ164" s="47" t="s">
        <v>68</v>
      </c>
      <c r="AR164" s="47">
        <v>19</v>
      </c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</row>
    <row r="165" spans="40:57">
      <c r="AN165" s="16"/>
      <c r="AQ165" s="47" t="s">
        <v>69</v>
      </c>
      <c r="AR165" s="47">
        <v>20</v>
      </c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</row>
    <row r="166" spans="40:57">
      <c r="AN166" s="16"/>
      <c r="AQ166" s="47" t="s">
        <v>70</v>
      </c>
      <c r="AR166" s="47">
        <v>21</v>
      </c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</row>
    <row r="167" spans="40:57">
      <c r="AQ167" s="47" t="s">
        <v>71</v>
      </c>
      <c r="AR167" s="47">
        <v>22</v>
      </c>
    </row>
    <row r="168" spans="40:57">
      <c r="AQ168" s="47" t="s">
        <v>72</v>
      </c>
      <c r="AR168" s="47">
        <v>23</v>
      </c>
    </row>
    <row r="169" spans="40:57">
      <c r="AQ169" s="47" t="s">
        <v>73</v>
      </c>
      <c r="AR169" s="47">
        <v>24</v>
      </c>
    </row>
    <row r="170" spans="40:57">
      <c r="AQ170" s="47" t="s">
        <v>74</v>
      </c>
      <c r="AR170" s="47">
        <v>25</v>
      </c>
    </row>
    <row r="171" spans="40:57">
      <c r="AQ171" s="47" t="s">
        <v>75</v>
      </c>
      <c r="AR171" s="47">
        <v>26</v>
      </c>
    </row>
    <row r="172" spans="40:57">
      <c r="AQ172" s="47" t="s">
        <v>76</v>
      </c>
      <c r="AR172" s="47">
        <v>27</v>
      </c>
    </row>
    <row r="173" spans="40:57">
      <c r="AQ173" s="47" t="s">
        <v>77</v>
      </c>
      <c r="AR173" s="47">
        <v>28</v>
      </c>
    </row>
    <row r="174" spans="40:57">
      <c r="AQ174" s="47" t="s">
        <v>78</v>
      </c>
      <c r="AR174" s="47">
        <v>29</v>
      </c>
    </row>
    <row r="175" spans="40:57">
      <c r="AQ175" s="47" t="s">
        <v>79</v>
      </c>
      <c r="AR175" s="47">
        <v>30</v>
      </c>
    </row>
    <row r="176" spans="40:57">
      <c r="AQ176" s="47" t="s">
        <v>80</v>
      </c>
      <c r="AR176" s="47">
        <v>31</v>
      </c>
    </row>
    <row r="177" spans="43:44">
      <c r="AQ177" s="47" t="s">
        <v>81</v>
      </c>
      <c r="AR177" s="47">
        <v>32</v>
      </c>
    </row>
    <row r="178" spans="43:44">
      <c r="AQ178" s="47" t="s">
        <v>82</v>
      </c>
      <c r="AR178" s="47">
        <v>33</v>
      </c>
    </row>
    <row r="179" spans="43:44">
      <c r="AQ179" s="47" t="s">
        <v>83</v>
      </c>
      <c r="AR179" s="47">
        <v>34</v>
      </c>
    </row>
    <row r="180" spans="43:44">
      <c r="AQ180" s="47" t="s">
        <v>84</v>
      </c>
      <c r="AR180" s="47">
        <v>35</v>
      </c>
    </row>
    <row r="181" spans="43:44">
      <c r="AQ181" s="47" t="s">
        <v>85</v>
      </c>
      <c r="AR181" s="47">
        <v>36</v>
      </c>
    </row>
    <row r="182" spans="43:44">
      <c r="AQ182" s="47" t="s">
        <v>86</v>
      </c>
      <c r="AR182" s="47">
        <v>37</v>
      </c>
    </row>
    <row r="183" spans="43:44">
      <c r="AQ183" s="47" t="s">
        <v>87</v>
      </c>
      <c r="AR183" s="47">
        <v>38</v>
      </c>
    </row>
    <row r="184" spans="43:44">
      <c r="AQ184" s="47" t="s">
        <v>88</v>
      </c>
      <c r="AR184" s="47">
        <v>39</v>
      </c>
    </row>
    <row r="185" spans="43:44">
      <c r="AQ185" s="47" t="s">
        <v>89</v>
      </c>
      <c r="AR185" s="47">
        <v>40</v>
      </c>
    </row>
    <row r="186" spans="43:44">
      <c r="AQ186" s="47" t="s">
        <v>90</v>
      </c>
      <c r="AR186" s="47">
        <v>41</v>
      </c>
    </row>
    <row r="187" spans="43:44">
      <c r="AQ187" s="47" t="s">
        <v>91</v>
      </c>
      <c r="AR187" s="47">
        <v>42</v>
      </c>
    </row>
    <row r="188" spans="43:44">
      <c r="AQ188" s="47" t="s">
        <v>92</v>
      </c>
      <c r="AR188" s="47">
        <v>43</v>
      </c>
    </row>
    <row r="189" spans="43:44">
      <c r="AQ189" s="47" t="s">
        <v>93</v>
      </c>
      <c r="AR189" s="47">
        <v>44</v>
      </c>
    </row>
    <row r="190" spans="43:44">
      <c r="AQ190" s="47" t="s">
        <v>94</v>
      </c>
      <c r="AR190" s="47">
        <v>45</v>
      </c>
    </row>
    <row r="191" spans="43:44">
      <c r="AQ191" s="47" t="s">
        <v>95</v>
      </c>
      <c r="AR191" s="47">
        <v>46</v>
      </c>
    </row>
    <row r="192" spans="43:44">
      <c r="AQ192" s="47" t="s">
        <v>50</v>
      </c>
      <c r="AR192" s="47">
        <v>47</v>
      </c>
    </row>
  </sheetData>
  <mergeCells count="463">
    <mergeCell ref="N11:P11"/>
    <mergeCell ref="Q11:S11"/>
    <mergeCell ref="AR11:AT11"/>
    <mergeCell ref="C12:M13"/>
    <mergeCell ref="N12:P12"/>
    <mergeCell ref="R12:S12"/>
    <mergeCell ref="T12:V12"/>
    <mergeCell ref="X12:Y12"/>
    <mergeCell ref="Z12:AB12"/>
    <mergeCell ref="A1:AG1"/>
    <mergeCell ref="AO1:AQ2"/>
    <mergeCell ref="N3:AF3"/>
    <mergeCell ref="F4:M4"/>
    <mergeCell ref="N4:AF4"/>
    <mergeCell ref="AO4:AO5"/>
    <mergeCell ref="AP4:AR4"/>
    <mergeCell ref="N8:Q8"/>
    <mergeCell ref="AK8:AL8"/>
    <mergeCell ref="AU4:AV4"/>
    <mergeCell ref="N5:AF5"/>
    <mergeCell ref="AP5:AR5"/>
    <mergeCell ref="N6:AF6"/>
    <mergeCell ref="AU6:AV6"/>
    <mergeCell ref="N7:Q7"/>
    <mergeCell ref="R7:AF7"/>
    <mergeCell ref="AK7:AL7"/>
    <mergeCell ref="AR10:AT10"/>
    <mergeCell ref="N9:O9"/>
    <mergeCell ref="N10:P10"/>
    <mergeCell ref="Q10:R10"/>
    <mergeCell ref="S10:AF10"/>
    <mergeCell ref="C14:M15"/>
    <mergeCell ref="N14:P14"/>
    <mergeCell ref="R14:S14"/>
    <mergeCell ref="T14:V14"/>
    <mergeCell ref="X14:Y14"/>
    <mergeCell ref="Z14:AB14"/>
    <mergeCell ref="AD12:AE12"/>
    <mergeCell ref="AR12:AT12"/>
    <mergeCell ref="N13:P13"/>
    <mergeCell ref="R13:S13"/>
    <mergeCell ref="T13:V13"/>
    <mergeCell ref="X13:Y13"/>
    <mergeCell ref="Z13:AB13"/>
    <mergeCell ref="AD13:AE13"/>
    <mergeCell ref="AR13:AT13"/>
    <mergeCell ref="AD14:AE14"/>
    <mergeCell ref="AR14:AT14"/>
    <mergeCell ref="N15:P15"/>
    <mergeCell ref="R15:S15"/>
    <mergeCell ref="T15:V15"/>
    <mergeCell ref="X15:Y15"/>
    <mergeCell ref="Z15:AB15"/>
    <mergeCell ref="AD15:AE15"/>
    <mergeCell ref="AR15:AT15"/>
    <mergeCell ref="AD16:AE16"/>
    <mergeCell ref="AR16:AT16"/>
    <mergeCell ref="N17:P17"/>
    <mergeCell ref="R17:S17"/>
    <mergeCell ref="T17:V17"/>
    <mergeCell ref="X17:Y17"/>
    <mergeCell ref="Z17:AB17"/>
    <mergeCell ref="AD17:AE17"/>
    <mergeCell ref="C16:M17"/>
    <mergeCell ref="N16:P16"/>
    <mergeCell ref="R16:S16"/>
    <mergeCell ref="T16:V16"/>
    <mergeCell ref="X16:Y16"/>
    <mergeCell ref="Z16:AB16"/>
    <mergeCell ref="AD18:AE18"/>
    <mergeCell ref="N19:R19"/>
    <mergeCell ref="S19:T19"/>
    <mergeCell ref="N20:R20"/>
    <mergeCell ref="S20:U20"/>
    <mergeCell ref="AK20:AL20"/>
    <mergeCell ref="C18:M18"/>
    <mergeCell ref="N18:P18"/>
    <mergeCell ref="R18:S18"/>
    <mergeCell ref="T18:V18"/>
    <mergeCell ref="X18:Y18"/>
    <mergeCell ref="Z18:AB18"/>
    <mergeCell ref="AK23:AL23"/>
    <mergeCell ref="N24:R24"/>
    <mergeCell ref="N25:R25"/>
    <mergeCell ref="C26:M26"/>
    <mergeCell ref="N26:R26"/>
    <mergeCell ref="N21:R21"/>
    <mergeCell ref="S21:T21"/>
    <mergeCell ref="N22:R22"/>
    <mergeCell ref="S22:T22"/>
    <mergeCell ref="C23:M23"/>
    <mergeCell ref="N23:R23"/>
    <mergeCell ref="C27:M27"/>
    <mergeCell ref="N27:R27"/>
    <mergeCell ref="C28:M28"/>
    <mergeCell ref="N28:R28"/>
    <mergeCell ref="S28:AF28"/>
    <mergeCell ref="C29:M29"/>
    <mergeCell ref="N29:R29"/>
    <mergeCell ref="S29:AF29"/>
    <mergeCell ref="U23:Y23"/>
    <mergeCell ref="AK31:AL31"/>
    <mergeCell ref="C32:M32"/>
    <mergeCell ref="C33:M33"/>
    <mergeCell ref="C34:M34"/>
    <mergeCell ref="C30:M30"/>
    <mergeCell ref="N30:R30"/>
    <mergeCell ref="S30:AF30"/>
    <mergeCell ref="C31:M31"/>
    <mergeCell ref="N31:R31"/>
    <mergeCell ref="U31:W31"/>
    <mergeCell ref="N32:R32"/>
    <mergeCell ref="S32:AF32"/>
    <mergeCell ref="N33:R33"/>
    <mergeCell ref="S33:AF33"/>
    <mergeCell ref="N34:R34"/>
    <mergeCell ref="S34:AF34"/>
    <mergeCell ref="C38:M38"/>
    <mergeCell ref="N38:AF38"/>
    <mergeCell ref="C40:AF40"/>
    <mergeCell ref="C41:AF41"/>
    <mergeCell ref="C42:AF42"/>
    <mergeCell ref="C43:H43"/>
    <mergeCell ref="I43:N43"/>
    <mergeCell ref="C35:M35"/>
    <mergeCell ref="N35:AF35"/>
    <mergeCell ref="C36:M36"/>
    <mergeCell ref="N36:AF36"/>
    <mergeCell ref="C37:M37"/>
    <mergeCell ref="N37:AF37"/>
    <mergeCell ref="C50:AF50"/>
    <mergeCell ref="D52:F52"/>
    <mergeCell ref="I52:K52"/>
    <mergeCell ref="M52:P52"/>
    <mergeCell ref="Q52:S52"/>
    <mergeCell ref="U52:W52"/>
    <mergeCell ref="C44:H44"/>
    <mergeCell ref="C45:H45"/>
    <mergeCell ref="C47:F47"/>
    <mergeCell ref="H47:K47"/>
    <mergeCell ref="C48:F48"/>
    <mergeCell ref="H48:K48"/>
    <mergeCell ref="X52:AC52"/>
    <mergeCell ref="C61:G61"/>
    <mergeCell ref="H61:L61"/>
    <mergeCell ref="M61:P61"/>
    <mergeCell ref="R61:V61"/>
    <mergeCell ref="W61:Z61"/>
    <mergeCell ref="AB61:AF61"/>
    <mergeCell ref="C54:E54"/>
    <mergeCell ref="F54:H54"/>
    <mergeCell ref="M54:O54"/>
    <mergeCell ref="P54:R54"/>
    <mergeCell ref="C56:AF56"/>
    <mergeCell ref="E57:G57"/>
    <mergeCell ref="H57:I57"/>
    <mergeCell ref="Q57:S57"/>
    <mergeCell ref="T57:AA57"/>
    <mergeCell ref="U54:W54"/>
    <mergeCell ref="X54:Z54"/>
    <mergeCell ref="AA54:AB54"/>
    <mergeCell ref="I54:J54"/>
    <mergeCell ref="C63:G63"/>
    <mergeCell ref="H63:L63"/>
    <mergeCell ref="M63:Q63"/>
    <mergeCell ref="R63:V63"/>
    <mergeCell ref="W63:AA63"/>
    <mergeCell ref="AB63:AF63"/>
    <mergeCell ref="C62:G62"/>
    <mergeCell ref="H62:L62"/>
    <mergeCell ref="M62:Q62"/>
    <mergeCell ref="R62:V62"/>
    <mergeCell ref="W62:AA62"/>
    <mergeCell ref="AB62:AF62"/>
    <mergeCell ref="C65:G65"/>
    <mergeCell ref="H65:L65"/>
    <mergeCell ref="M65:Q65"/>
    <mergeCell ref="R65:V65"/>
    <mergeCell ref="W65:AA65"/>
    <mergeCell ref="AB65:AF65"/>
    <mergeCell ref="C64:G64"/>
    <mergeCell ref="H64:L64"/>
    <mergeCell ref="M64:Q64"/>
    <mergeCell ref="R64:V64"/>
    <mergeCell ref="W64:AA64"/>
    <mergeCell ref="AB64:AF64"/>
    <mergeCell ref="C67:G67"/>
    <mergeCell ref="H67:L67"/>
    <mergeCell ref="M67:Q67"/>
    <mergeCell ref="R67:V67"/>
    <mergeCell ref="W67:AA67"/>
    <mergeCell ref="AB67:AF67"/>
    <mergeCell ref="C66:G66"/>
    <mergeCell ref="H66:L66"/>
    <mergeCell ref="M66:P66"/>
    <mergeCell ref="R66:V66"/>
    <mergeCell ref="W66:Z66"/>
    <mergeCell ref="AB66:AF66"/>
    <mergeCell ref="C69:G69"/>
    <mergeCell ref="H69:L69"/>
    <mergeCell ref="M69:Q69"/>
    <mergeCell ref="R69:V69"/>
    <mergeCell ref="W69:AA69"/>
    <mergeCell ref="AB69:AF69"/>
    <mergeCell ref="C68:G68"/>
    <mergeCell ref="H68:L68"/>
    <mergeCell ref="M68:Q68"/>
    <mergeCell ref="R68:V68"/>
    <mergeCell ref="W68:AA68"/>
    <mergeCell ref="AB68:AF68"/>
    <mergeCell ref="C71:G71"/>
    <mergeCell ref="H71:L71"/>
    <mergeCell ref="M71:P71"/>
    <mergeCell ref="R71:V71"/>
    <mergeCell ref="W71:Z71"/>
    <mergeCell ref="AB71:AF71"/>
    <mergeCell ref="C70:G70"/>
    <mergeCell ref="H70:L70"/>
    <mergeCell ref="M70:Q70"/>
    <mergeCell ref="R70:V70"/>
    <mergeCell ref="W70:AA70"/>
    <mergeCell ref="AB70:AF70"/>
    <mergeCell ref="C73:G73"/>
    <mergeCell ref="H73:L73"/>
    <mergeCell ref="M73:Q73"/>
    <mergeCell ref="R73:V73"/>
    <mergeCell ref="W73:AA73"/>
    <mergeCell ref="AB73:AF73"/>
    <mergeCell ref="C72:G72"/>
    <mergeCell ref="H72:L72"/>
    <mergeCell ref="M72:Q72"/>
    <mergeCell ref="R72:V72"/>
    <mergeCell ref="W72:AA72"/>
    <mergeCell ref="AB72:AF72"/>
    <mergeCell ref="C75:G75"/>
    <mergeCell ref="H75:L75"/>
    <mergeCell ref="M75:Q75"/>
    <mergeCell ref="R75:V75"/>
    <mergeCell ref="W75:AA75"/>
    <mergeCell ref="AB75:AF75"/>
    <mergeCell ref="C74:G74"/>
    <mergeCell ref="H74:L74"/>
    <mergeCell ref="M74:Q74"/>
    <mergeCell ref="R74:V74"/>
    <mergeCell ref="W74:AA74"/>
    <mergeCell ref="AB74:AF74"/>
    <mergeCell ref="C77:G77"/>
    <mergeCell ref="H77:L77"/>
    <mergeCell ref="M77:Q77"/>
    <mergeCell ref="R77:V77"/>
    <mergeCell ref="W77:AA77"/>
    <mergeCell ref="AB77:AF77"/>
    <mergeCell ref="C76:G76"/>
    <mergeCell ref="H76:L76"/>
    <mergeCell ref="M76:P76"/>
    <mergeCell ref="R76:V76"/>
    <mergeCell ref="W76:Z76"/>
    <mergeCell ref="AB76:AF76"/>
    <mergeCell ref="C79:G79"/>
    <mergeCell ref="H79:L79"/>
    <mergeCell ref="M79:Q79"/>
    <mergeCell ref="R79:V79"/>
    <mergeCell ref="W79:AA79"/>
    <mergeCell ref="AB79:AF79"/>
    <mergeCell ref="C78:G78"/>
    <mergeCell ref="H78:L78"/>
    <mergeCell ref="M78:Q78"/>
    <mergeCell ref="R78:V78"/>
    <mergeCell ref="W78:AA78"/>
    <mergeCell ref="AB78:AF78"/>
    <mergeCell ref="C81:G81"/>
    <mergeCell ref="H81:L81"/>
    <mergeCell ref="M81:P81"/>
    <mergeCell ref="R81:V81"/>
    <mergeCell ref="W81:Z81"/>
    <mergeCell ref="AB81:AF81"/>
    <mergeCell ref="C80:G80"/>
    <mergeCell ref="H80:L80"/>
    <mergeCell ref="M80:Q80"/>
    <mergeCell ref="R80:V80"/>
    <mergeCell ref="W80:AA80"/>
    <mergeCell ref="AB80:AF80"/>
    <mergeCell ref="C83:G83"/>
    <mergeCell ref="H83:L83"/>
    <mergeCell ref="M83:Q83"/>
    <mergeCell ref="R83:V83"/>
    <mergeCell ref="W83:AA83"/>
    <mergeCell ref="AB83:AF83"/>
    <mergeCell ref="C82:G82"/>
    <mergeCell ref="H82:L82"/>
    <mergeCell ref="M82:Q82"/>
    <mergeCell ref="R82:V82"/>
    <mergeCell ref="W82:AA82"/>
    <mergeCell ref="AB82:AF82"/>
    <mergeCell ref="C85:G85"/>
    <mergeCell ref="H85:L85"/>
    <mergeCell ref="M85:Q85"/>
    <mergeCell ref="R85:V85"/>
    <mergeCell ref="W85:AA85"/>
    <mergeCell ref="AB85:AF85"/>
    <mergeCell ref="C84:G84"/>
    <mergeCell ref="H84:L84"/>
    <mergeCell ref="M84:Q84"/>
    <mergeCell ref="R84:V84"/>
    <mergeCell ref="W84:AA84"/>
    <mergeCell ref="AB84:AF84"/>
    <mergeCell ref="C87:G87"/>
    <mergeCell ref="H87:L87"/>
    <mergeCell ref="M87:Q87"/>
    <mergeCell ref="R87:V87"/>
    <mergeCell ref="W87:AA87"/>
    <mergeCell ref="AB87:AF87"/>
    <mergeCell ref="C86:G86"/>
    <mergeCell ref="H86:L86"/>
    <mergeCell ref="M86:P86"/>
    <mergeCell ref="R86:V86"/>
    <mergeCell ref="W86:Z86"/>
    <mergeCell ref="AB86:AF86"/>
    <mergeCell ref="C89:G89"/>
    <mergeCell ref="H89:L89"/>
    <mergeCell ref="M89:Q89"/>
    <mergeCell ref="R89:V89"/>
    <mergeCell ref="W89:AA89"/>
    <mergeCell ref="AB89:AF89"/>
    <mergeCell ref="C88:G88"/>
    <mergeCell ref="H88:L88"/>
    <mergeCell ref="M88:Q88"/>
    <mergeCell ref="R88:V88"/>
    <mergeCell ref="W88:AA88"/>
    <mergeCell ref="AB88:AF88"/>
    <mergeCell ref="C91:G91"/>
    <mergeCell ref="H91:L91"/>
    <mergeCell ref="M91:P91"/>
    <mergeCell ref="R91:V91"/>
    <mergeCell ref="W91:Z91"/>
    <mergeCell ref="AB91:AF91"/>
    <mergeCell ref="C90:G90"/>
    <mergeCell ref="H90:L90"/>
    <mergeCell ref="M90:Q90"/>
    <mergeCell ref="R90:V90"/>
    <mergeCell ref="W90:AA90"/>
    <mergeCell ref="AB90:AF90"/>
    <mergeCell ref="C93:G93"/>
    <mergeCell ref="H93:L93"/>
    <mergeCell ref="M93:Q93"/>
    <mergeCell ref="R93:V93"/>
    <mergeCell ref="W93:AA93"/>
    <mergeCell ref="AB93:AF93"/>
    <mergeCell ref="C92:G92"/>
    <mergeCell ref="H92:L92"/>
    <mergeCell ref="M92:Q92"/>
    <mergeCell ref="R92:V92"/>
    <mergeCell ref="W92:AA92"/>
    <mergeCell ref="AB92:AF92"/>
    <mergeCell ref="C95:G95"/>
    <mergeCell ref="H95:L95"/>
    <mergeCell ref="M95:Q95"/>
    <mergeCell ref="R95:V95"/>
    <mergeCell ref="W95:AA95"/>
    <mergeCell ref="AB95:AF95"/>
    <mergeCell ref="C94:G94"/>
    <mergeCell ref="H94:L94"/>
    <mergeCell ref="M94:Q94"/>
    <mergeCell ref="R94:V94"/>
    <mergeCell ref="W94:AA94"/>
    <mergeCell ref="AB94:AF94"/>
    <mergeCell ref="C97:G97"/>
    <mergeCell ref="H97:L97"/>
    <mergeCell ref="M97:Q97"/>
    <mergeCell ref="R97:V97"/>
    <mergeCell ref="W97:AA97"/>
    <mergeCell ref="AB97:AF97"/>
    <mergeCell ref="C96:G96"/>
    <mergeCell ref="H96:L96"/>
    <mergeCell ref="M96:P96"/>
    <mergeCell ref="R96:V96"/>
    <mergeCell ref="W96:Z96"/>
    <mergeCell ref="AB96:AF96"/>
    <mergeCell ref="C99:G99"/>
    <mergeCell ref="H99:L99"/>
    <mergeCell ref="M99:Q99"/>
    <mergeCell ref="R99:V99"/>
    <mergeCell ref="W99:AA99"/>
    <mergeCell ref="AB99:AF99"/>
    <mergeCell ref="C98:G98"/>
    <mergeCell ref="H98:L98"/>
    <mergeCell ref="M98:Q98"/>
    <mergeCell ref="R98:V98"/>
    <mergeCell ref="W98:AA98"/>
    <mergeCell ref="AB98:AF98"/>
    <mergeCell ref="C101:G101"/>
    <mergeCell ref="H101:L101"/>
    <mergeCell ref="M101:P101"/>
    <mergeCell ref="R101:V101"/>
    <mergeCell ref="W101:Z101"/>
    <mergeCell ref="AB101:AF101"/>
    <mergeCell ref="C100:G100"/>
    <mergeCell ref="H100:L100"/>
    <mergeCell ref="M100:Q100"/>
    <mergeCell ref="R100:V100"/>
    <mergeCell ref="W100:AA100"/>
    <mergeCell ref="AB100:AF100"/>
    <mergeCell ref="C103:G103"/>
    <mergeCell ref="H103:L103"/>
    <mergeCell ref="M103:Q103"/>
    <mergeCell ref="R103:V103"/>
    <mergeCell ref="W103:AA103"/>
    <mergeCell ref="AB103:AF103"/>
    <mergeCell ref="C102:G102"/>
    <mergeCell ref="H102:L102"/>
    <mergeCell ref="M102:Q102"/>
    <mergeCell ref="R102:V102"/>
    <mergeCell ref="W102:AA102"/>
    <mergeCell ref="AB102:AF102"/>
    <mergeCell ref="C105:G105"/>
    <mergeCell ref="H105:L105"/>
    <mergeCell ref="M105:Q105"/>
    <mergeCell ref="R105:V105"/>
    <mergeCell ref="W105:AA105"/>
    <mergeCell ref="AB105:AF105"/>
    <mergeCell ref="C104:G104"/>
    <mergeCell ref="H104:L104"/>
    <mergeCell ref="M104:Q104"/>
    <mergeCell ref="R104:V104"/>
    <mergeCell ref="W104:AA104"/>
    <mergeCell ref="AB104:AF104"/>
    <mergeCell ref="C107:G107"/>
    <mergeCell ref="H107:L107"/>
    <mergeCell ref="M107:Q107"/>
    <mergeCell ref="R107:V107"/>
    <mergeCell ref="W107:AA107"/>
    <mergeCell ref="AB107:AF107"/>
    <mergeCell ref="C106:G106"/>
    <mergeCell ref="H106:L106"/>
    <mergeCell ref="M106:P106"/>
    <mergeCell ref="R106:V106"/>
    <mergeCell ref="W106:Z106"/>
    <mergeCell ref="AB106:AF106"/>
    <mergeCell ref="C117:AF117"/>
    <mergeCell ref="C111:AF111"/>
    <mergeCell ref="C112:AF112"/>
    <mergeCell ref="C113:AF113"/>
    <mergeCell ref="C114:AF114"/>
    <mergeCell ref="C115:AF115"/>
    <mergeCell ref="C116:AF116"/>
    <mergeCell ref="C110:G110"/>
    <mergeCell ref="H110:L110"/>
    <mergeCell ref="M110:Q110"/>
    <mergeCell ref="R110:V110"/>
    <mergeCell ref="W110:AA110"/>
    <mergeCell ref="AB110:AF110"/>
    <mergeCell ref="C109:G109"/>
    <mergeCell ref="H109:L109"/>
    <mergeCell ref="M109:Q109"/>
    <mergeCell ref="R109:V109"/>
    <mergeCell ref="W109:AA109"/>
    <mergeCell ref="AB109:AF109"/>
    <mergeCell ref="C108:G108"/>
    <mergeCell ref="H108:L108"/>
    <mergeCell ref="M108:Q108"/>
    <mergeCell ref="R108:V108"/>
    <mergeCell ref="W108:AA108"/>
    <mergeCell ref="AB108:AF108"/>
  </mergeCells>
  <phoneticPr fontId="21"/>
  <dataValidations count="12">
    <dataValidation type="list" allowBlank="1" showInputMessage="1" showErrorMessage="1" sqref="N20:R20" xr:uid="{00000000-0002-0000-0000-000000000000}">
      <formula1>$AR$18:$AR$20</formula1>
    </dataValidation>
    <dataValidation type="list" allowBlank="1" showInputMessage="1" showErrorMessage="1" sqref="N31:R31" xr:uid="{00000000-0002-0000-0000-000001000000}">
      <formula1>$AO$28:$AO$29</formula1>
    </dataValidation>
    <dataValidation type="list" allowBlank="1" showInputMessage="1" showErrorMessage="1" sqref="N8:Q8" xr:uid="{00000000-0002-0000-0000-000002000000}">
      <formula1>$AO$18:$AO$20</formula1>
    </dataValidation>
    <dataValidation type="list" allowBlank="1" showInputMessage="1" showErrorMessage="1" sqref="N7:Q7" xr:uid="{00000000-0002-0000-0000-000003000000}">
      <formula1>$AQ$146:$AQ$192</formula1>
    </dataValidation>
    <dataValidation type="list" allowBlank="1" showInputMessage="1" showErrorMessage="1" sqref="N23:R23" xr:uid="{00000000-0002-0000-0000-000004000000}">
      <formula1>$AO$23:$AO$24</formula1>
    </dataValidation>
    <dataValidation type="list" allowBlank="1" showInputMessage="1" showErrorMessage="1" sqref="A1:AG1" xr:uid="{00000000-0002-0000-0000-000005000000}">
      <formula1>$AP$4:$AP$5</formula1>
    </dataValidation>
    <dataValidation type="list" allowBlank="1" showInputMessage="1" showErrorMessage="1" sqref="S10:AF10" xr:uid="{00000000-0002-0000-0000-000006000000}">
      <formula1>$AR$10:$AR$16</formula1>
    </dataValidation>
    <dataValidation type="list" allowBlank="1" showInputMessage="1" showErrorMessage="1" sqref="N10:P10" xr:uid="{00000000-0002-0000-0000-000007000000}">
      <formula1>$AO$10:$AO$16</formula1>
    </dataValidation>
    <dataValidation type="list" allowBlank="1" showInputMessage="1" showErrorMessage="1" sqref="C62:G62 C64:G64" xr:uid="{00000000-0002-0000-0000-000008000000}">
      <formula1>$AN$62:$AN$68</formula1>
    </dataValidation>
    <dataValidation type="list" allowBlank="1" showInputMessage="1" showErrorMessage="1" sqref="R62:AA62" xr:uid="{00000000-0002-0000-0000-000009000000}">
      <formula1>$AN$69:$AN$74</formula1>
    </dataValidation>
    <dataValidation type="list" allowBlank="1" showInputMessage="1" showErrorMessage="1" sqref="AA54:AB54" xr:uid="{00000000-0002-0000-0000-00000A000000}">
      <formula1>$AR$23:$AR$26</formula1>
    </dataValidation>
    <dataValidation type="list" allowBlank="1" showInputMessage="1" showErrorMessage="1" sqref="N34:R34" xr:uid="{00000000-0002-0000-0000-00000B000000}">
      <formula1>$AS$28:$AS$29</formula1>
    </dataValidation>
  </dataValidations>
  <pageMargins left="0.78740157480314965" right="0.39370078740157483" top="0.59055118110236227" bottom="0.54" header="0.51181102362204722" footer="0.51181102362204722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10</xdr:col>
                    <xdr:colOff>161925</xdr:colOff>
                    <xdr:row>38</xdr:row>
                    <xdr:rowOff>171450</xdr:rowOff>
                  </from>
                  <to>
                    <xdr:col>12</xdr:col>
                    <xdr:colOff>66675</xdr:colOff>
                    <xdr:row>40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6</xdr:col>
                    <xdr:colOff>152400</xdr:colOff>
                    <xdr:row>39</xdr:row>
                    <xdr:rowOff>161925</xdr:rowOff>
                  </from>
                  <to>
                    <xdr:col>8</xdr:col>
                    <xdr:colOff>57150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6</xdr:col>
                    <xdr:colOff>152400</xdr:colOff>
                    <xdr:row>40</xdr:row>
                    <xdr:rowOff>152400</xdr:rowOff>
                  </from>
                  <to>
                    <xdr:col>8</xdr:col>
                    <xdr:colOff>57150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6</xdr:col>
                    <xdr:colOff>152400</xdr:colOff>
                    <xdr:row>41</xdr:row>
                    <xdr:rowOff>152400</xdr:rowOff>
                  </from>
                  <to>
                    <xdr:col>8</xdr:col>
                    <xdr:colOff>57150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6</xdr:col>
                    <xdr:colOff>152400</xdr:colOff>
                    <xdr:row>42</xdr:row>
                    <xdr:rowOff>152400</xdr:rowOff>
                  </from>
                  <to>
                    <xdr:col>8</xdr:col>
                    <xdr:colOff>57150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6</xdr:col>
                    <xdr:colOff>152400</xdr:colOff>
                    <xdr:row>43</xdr:row>
                    <xdr:rowOff>142875</xdr:rowOff>
                  </from>
                  <to>
                    <xdr:col>8</xdr:col>
                    <xdr:colOff>57150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0" name="Check Box 31">
              <controlPr defaultSize="0" autoFill="0" autoLine="0" autoPict="0">
                <anchor moveWithCells="1">
                  <from>
                    <xdr:col>9</xdr:col>
                    <xdr:colOff>104775</xdr:colOff>
                    <xdr:row>40</xdr:row>
                    <xdr:rowOff>142875</xdr:rowOff>
                  </from>
                  <to>
                    <xdr:col>11</xdr:col>
                    <xdr:colOff>9525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11" name="Check Box 32">
              <controlPr defaultSize="0" autoFill="0" autoLine="0" autoPict="0">
                <anchor moveWithCells="1">
                  <from>
                    <xdr:col>16</xdr:col>
                    <xdr:colOff>152400</xdr:colOff>
                    <xdr:row>40</xdr:row>
                    <xdr:rowOff>123825</xdr:rowOff>
                  </from>
                  <to>
                    <xdr:col>18</xdr:col>
                    <xdr:colOff>57150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</sheetPr>
  <dimension ref="A1:BL192"/>
  <sheetViews>
    <sheetView showGridLines="0" tabSelected="1" view="pageBreakPreview" zoomScale="110" zoomScaleNormal="70" zoomScaleSheetLayoutView="110" workbookViewId="0">
      <selection activeCell="S33" sqref="S33:AF33"/>
    </sheetView>
  </sheetViews>
  <sheetFormatPr defaultRowHeight="13.5"/>
  <cols>
    <col min="1" max="1" width="2.625" style="15" customWidth="1"/>
    <col min="2" max="2" width="1.75" style="15" customWidth="1"/>
    <col min="3" max="35" width="2.625" style="15" customWidth="1"/>
    <col min="36" max="39" width="7.375" style="15" customWidth="1"/>
    <col min="40" max="40" width="9.375" style="15" bestFit="1" customWidth="1"/>
    <col min="41" max="42" width="9" style="15"/>
    <col min="43" max="43" width="11.5" style="15" customWidth="1"/>
    <col min="44" max="16384" width="9" style="15"/>
  </cols>
  <sheetData>
    <row r="1" spans="1:62" ht="17.25">
      <c r="A1" s="188" t="s">
        <v>13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O1" s="146"/>
      <c r="AP1" s="146"/>
      <c r="AQ1" s="146"/>
      <c r="AR1" s="16"/>
      <c r="AS1" s="16"/>
      <c r="AT1" s="16"/>
      <c r="AU1" s="16"/>
      <c r="AV1" s="16"/>
      <c r="AW1" s="17"/>
      <c r="AX1" s="17"/>
      <c r="AY1" s="17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</row>
    <row r="2" spans="1:62" ht="14.25" thickBot="1">
      <c r="Z2" s="195" t="s">
        <v>198</v>
      </c>
      <c r="AA2" s="195"/>
      <c r="AB2" s="195"/>
      <c r="AC2" s="195"/>
      <c r="AD2" s="195"/>
      <c r="AE2" s="195"/>
      <c r="AF2" s="195"/>
      <c r="AO2" s="146"/>
      <c r="AP2" s="146"/>
      <c r="AQ2" s="14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</row>
    <row r="3" spans="1:62" ht="14.25" customHeight="1">
      <c r="C3" s="50" t="s">
        <v>165</v>
      </c>
      <c r="D3" s="51"/>
      <c r="E3" s="51"/>
      <c r="F3" s="51"/>
      <c r="G3" s="51"/>
      <c r="H3" s="51"/>
      <c r="I3" s="51"/>
      <c r="J3" s="51"/>
      <c r="K3" s="51"/>
      <c r="L3" s="51"/>
      <c r="M3" s="52"/>
      <c r="N3" s="190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2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</row>
    <row r="4" spans="1:62" ht="14.25" customHeight="1">
      <c r="C4" s="53" t="s">
        <v>200</v>
      </c>
      <c r="D4" s="19"/>
      <c r="E4" s="19"/>
      <c r="F4" s="162" t="s">
        <v>201</v>
      </c>
      <c r="G4" s="162"/>
      <c r="H4" s="162"/>
      <c r="I4" s="162"/>
      <c r="J4" s="162"/>
      <c r="K4" s="162"/>
      <c r="L4" s="162"/>
      <c r="M4" s="163"/>
      <c r="N4" s="183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5"/>
      <c r="AO4" s="193"/>
      <c r="AP4" s="146"/>
      <c r="AQ4" s="146"/>
      <c r="AR4" s="146"/>
      <c r="AS4" s="16"/>
      <c r="AT4" s="16"/>
      <c r="AU4" s="182"/>
      <c r="AV4" s="182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</row>
    <row r="5" spans="1:62" ht="14.25" customHeight="1">
      <c r="C5" s="53" t="s">
        <v>158</v>
      </c>
      <c r="D5" s="19"/>
      <c r="E5" s="19"/>
      <c r="F5" s="19"/>
      <c r="G5" s="19"/>
      <c r="H5" s="19"/>
      <c r="I5" s="19"/>
      <c r="J5" s="19"/>
      <c r="K5" s="19"/>
      <c r="L5" s="19"/>
      <c r="M5" s="54"/>
      <c r="N5" s="183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5"/>
      <c r="AO5" s="193"/>
      <c r="AP5" s="146"/>
      <c r="AQ5" s="146"/>
      <c r="AR5" s="14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</row>
    <row r="6" spans="1:62" ht="14.25" customHeight="1">
      <c r="C6" s="53" t="s">
        <v>14</v>
      </c>
      <c r="D6" s="19"/>
      <c r="E6" s="19"/>
      <c r="F6" s="19"/>
      <c r="G6" s="19"/>
      <c r="H6" s="19"/>
      <c r="I6" s="19"/>
      <c r="J6" s="19"/>
      <c r="K6" s="19"/>
      <c r="L6" s="19"/>
      <c r="M6" s="54"/>
      <c r="N6" s="183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5"/>
      <c r="AO6" s="16"/>
      <c r="AP6" s="16"/>
      <c r="AQ6" s="16"/>
      <c r="AR6" s="16"/>
      <c r="AS6" s="16"/>
      <c r="AT6" s="16"/>
      <c r="AU6" s="182"/>
      <c r="AV6" s="182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</row>
    <row r="7" spans="1:62" ht="14.25" customHeight="1">
      <c r="C7" s="53" t="s">
        <v>15</v>
      </c>
      <c r="D7" s="19"/>
      <c r="E7" s="19"/>
      <c r="F7" s="19"/>
      <c r="G7" s="19" t="s">
        <v>146</v>
      </c>
      <c r="H7" s="19" t="s">
        <v>147</v>
      </c>
      <c r="I7" s="19"/>
      <c r="J7" s="19"/>
      <c r="K7" s="19"/>
      <c r="L7" s="19"/>
      <c r="M7" s="54"/>
      <c r="N7" s="153" t="s">
        <v>71</v>
      </c>
      <c r="O7" s="153"/>
      <c r="P7" s="153"/>
      <c r="Q7" s="153"/>
      <c r="R7" s="142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4"/>
      <c r="AK7" s="166">
        <f>IF(N7="","",VLOOKUP(N7,AQ146:AR192,2,FALSE))</f>
        <v>22</v>
      </c>
      <c r="AL7" s="166"/>
      <c r="AM7" s="18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</row>
    <row r="8" spans="1:62" ht="14.25" customHeight="1" thickBot="1">
      <c r="C8" s="53" t="s">
        <v>16</v>
      </c>
      <c r="D8" s="19"/>
      <c r="E8" s="19"/>
      <c r="F8" s="19"/>
      <c r="G8" s="19"/>
      <c r="H8" s="19"/>
      <c r="I8" s="19"/>
      <c r="J8" s="19"/>
      <c r="K8" s="19"/>
      <c r="L8" s="19"/>
      <c r="M8" s="54"/>
      <c r="N8" s="153" t="s">
        <v>115</v>
      </c>
      <c r="O8" s="153"/>
      <c r="P8" s="153"/>
      <c r="Q8" s="153"/>
      <c r="R8" s="19"/>
      <c r="S8" s="19"/>
      <c r="T8" s="19"/>
      <c r="U8" s="19"/>
      <c r="W8" s="19"/>
      <c r="X8" s="19"/>
      <c r="Y8" s="19"/>
      <c r="Z8" s="19"/>
      <c r="AA8" s="19"/>
      <c r="AB8" s="19"/>
      <c r="AC8" s="19"/>
      <c r="AD8" s="19"/>
      <c r="AE8" s="19"/>
      <c r="AF8" s="22"/>
      <c r="AK8" s="166">
        <f>IF(N8="","",VLOOKUP(N8,AO18:AP20,2,FALSE))</f>
        <v>1</v>
      </c>
      <c r="AL8" s="166"/>
      <c r="AM8" s="18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</row>
    <row r="9" spans="1:62" ht="14.25" customHeight="1">
      <c r="C9" s="53" t="s">
        <v>17</v>
      </c>
      <c r="D9" s="19"/>
      <c r="E9" s="19"/>
      <c r="F9" s="19"/>
      <c r="G9" s="19"/>
      <c r="H9" s="19"/>
      <c r="I9" s="19"/>
      <c r="J9" s="19"/>
      <c r="K9" s="19"/>
      <c r="L9" s="19"/>
      <c r="M9" s="54"/>
      <c r="N9" s="199">
        <v>8</v>
      </c>
      <c r="O9" s="200"/>
      <c r="P9" s="54" t="s">
        <v>18</v>
      </c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22"/>
      <c r="AO9" s="16"/>
      <c r="AP9" s="20">
        <f>VLOOKUP(N10,AO10:AP16,2)</f>
        <v>300</v>
      </c>
      <c r="AQ9" s="21">
        <f>VLOOKUP(N10,AO10:AQ16,3)</f>
        <v>290</v>
      </c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</row>
    <row r="10" spans="1:62" ht="14.25" customHeight="1">
      <c r="C10" s="53" t="s">
        <v>0</v>
      </c>
      <c r="D10" s="19"/>
      <c r="E10" s="19"/>
      <c r="F10" s="19"/>
      <c r="G10" s="19"/>
      <c r="H10" s="19" t="s">
        <v>119</v>
      </c>
      <c r="I10" s="19" t="s">
        <v>118</v>
      </c>
      <c r="J10" s="19"/>
      <c r="K10" s="19"/>
      <c r="L10" s="19"/>
      <c r="M10" s="54"/>
      <c r="N10" s="168">
        <v>250</v>
      </c>
      <c r="O10" s="168"/>
      <c r="P10" s="168"/>
      <c r="Q10" s="151" t="s">
        <v>19</v>
      </c>
      <c r="R10" s="151"/>
      <c r="S10" s="142" t="s">
        <v>106</v>
      </c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4"/>
      <c r="AO10" s="49">
        <v>250</v>
      </c>
      <c r="AP10" s="13">
        <v>300</v>
      </c>
      <c r="AQ10" s="13">
        <v>290</v>
      </c>
      <c r="AR10" s="167" t="s">
        <v>105</v>
      </c>
      <c r="AS10" s="167"/>
      <c r="AT10" s="167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</row>
    <row r="11" spans="1:62" ht="14.25" customHeight="1">
      <c r="C11" s="53" t="s">
        <v>20</v>
      </c>
      <c r="D11" s="19"/>
      <c r="E11" s="19"/>
      <c r="F11" s="19"/>
      <c r="G11" s="19"/>
      <c r="H11" s="19"/>
      <c r="I11" s="19"/>
      <c r="J11" s="19"/>
      <c r="K11" s="19"/>
      <c r="L11" s="19"/>
      <c r="M11" s="54"/>
      <c r="N11" s="204">
        <f>SUM(AP43:AP52)</f>
        <v>0</v>
      </c>
      <c r="O11" s="204"/>
      <c r="P11" s="204"/>
      <c r="Q11" s="151" t="s">
        <v>21</v>
      </c>
      <c r="R11" s="151"/>
      <c r="S11" s="151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22"/>
      <c r="AO11" s="49">
        <v>300</v>
      </c>
      <c r="AP11" s="13">
        <v>350</v>
      </c>
      <c r="AQ11" s="13">
        <v>340</v>
      </c>
      <c r="AR11" s="167" t="str">
        <f>"レジンコンクリート管（RSφ"&amp;AP9&amp;"）"</f>
        <v>レジンコンクリート管（RSφ300）</v>
      </c>
      <c r="AS11" s="167"/>
      <c r="AT11" s="167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</row>
    <row r="12" spans="1:62" ht="14.25" customHeight="1">
      <c r="C12" s="178" t="s">
        <v>22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3" t="s">
        <v>7</v>
      </c>
      <c r="O12" s="169"/>
      <c r="P12" s="169"/>
      <c r="Q12" s="3"/>
      <c r="R12" s="169" t="s">
        <v>23</v>
      </c>
      <c r="S12" s="174"/>
      <c r="T12" s="173" t="s">
        <v>8</v>
      </c>
      <c r="U12" s="169"/>
      <c r="V12" s="169"/>
      <c r="W12" s="3"/>
      <c r="X12" s="169" t="s">
        <v>23</v>
      </c>
      <c r="Y12" s="174"/>
      <c r="Z12" s="173"/>
      <c r="AA12" s="169"/>
      <c r="AB12" s="169"/>
      <c r="AC12" s="19"/>
      <c r="AD12" s="175"/>
      <c r="AE12" s="175"/>
      <c r="AF12" s="22"/>
      <c r="AO12" s="49">
        <v>350</v>
      </c>
      <c r="AP12" s="13">
        <v>400</v>
      </c>
      <c r="AQ12" s="13">
        <v>390</v>
      </c>
      <c r="AR12" s="167" t="str">
        <f>"レジンコンクリート管（RTφ"&amp;N10&amp;")"</f>
        <v>レジンコンクリート管（RTφ250)</v>
      </c>
      <c r="AS12" s="167"/>
      <c r="AT12" s="167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</row>
    <row r="13" spans="1:62" ht="14.25" customHeight="1">
      <c r="C13" s="180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73" t="s">
        <v>24</v>
      </c>
      <c r="O13" s="169"/>
      <c r="P13" s="169"/>
      <c r="Q13" s="3"/>
      <c r="R13" s="175" t="s">
        <v>23</v>
      </c>
      <c r="S13" s="177"/>
      <c r="T13" s="173" t="s">
        <v>25</v>
      </c>
      <c r="U13" s="169"/>
      <c r="V13" s="169"/>
      <c r="W13" s="3"/>
      <c r="X13" s="169" t="s">
        <v>23</v>
      </c>
      <c r="Y13" s="174"/>
      <c r="Z13" s="173"/>
      <c r="AA13" s="169"/>
      <c r="AB13" s="169"/>
      <c r="AC13" s="55"/>
      <c r="AD13" s="175"/>
      <c r="AE13" s="175"/>
      <c r="AF13" s="22"/>
      <c r="AO13" s="49">
        <v>400</v>
      </c>
      <c r="AP13" s="13">
        <v>450</v>
      </c>
      <c r="AQ13" s="13">
        <v>440</v>
      </c>
      <c r="AR13" s="167" t="str">
        <f>"レジンコンクリート管（RMφ"&amp;AQ9&amp;")"</f>
        <v>レジンコンクリート管（RMφ290)</v>
      </c>
      <c r="AS13" s="167"/>
      <c r="AT13" s="167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</row>
    <row r="14" spans="1:62" ht="14.25" customHeight="1">
      <c r="C14" s="178" t="s">
        <v>26</v>
      </c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3" t="s">
        <v>7</v>
      </c>
      <c r="O14" s="169"/>
      <c r="P14" s="169"/>
      <c r="Q14" s="3"/>
      <c r="R14" s="169" t="s">
        <v>23</v>
      </c>
      <c r="S14" s="174"/>
      <c r="T14" s="173" t="s">
        <v>9</v>
      </c>
      <c r="U14" s="169"/>
      <c r="V14" s="169"/>
      <c r="W14" s="3"/>
      <c r="X14" s="169" t="s">
        <v>23</v>
      </c>
      <c r="Y14" s="174"/>
      <c r="Z14" s="173"/>
      <c r="AA14" s="169"/>
      <c r="AB14" s="169"/>
      <c r="AC14" s="19"/>
      <c r="AD14" s="175"/>
      <c r="AE14" s="175"/>
      <c r="AF14" s="22"/>
      <c r="AO14" s="49">
        <v>450</v>
      </c>
      <c r="AP14" s="13">
        <v>500</v>
      </c>
      <c r="AQ14" s="13">
        <v>490</v>
      </c>
      <c r="AR14" s="167" t="s">
        <v>106</v>
      </c>
      <c r="AS14" s="167"/>
      <c r="AT14" s="167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</row>
    <row r="15" spans="1:62" ht="14.25" customHeight="1">
      <c r="C15" s="180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73" t="s">
        <v>24</v>
      </c>
      <c r="O15" s="169"/>
      <c r="P15" s="169"/>
      <c r="Q15" s="3"/>
      <c r="R15" s="175" t="s">
        <v>23</v>
      </c>
      <c r="S15" s="177"/>
      <c r="T15" s="173" t="s">
        <v>25</v>
      </c>
      <c r="U15" s="169"/>
      <c r="V15" s="169"/>
      <c r="W15" s="3"/>
      <c r="X15" s="169" t="s">
        <v>23</v>
      </c>
      <c r="Y15" s="174"/>
      <c r="Z15" s="173" t="s">
        <v>97</v>
      </c>
      <c r="AA15" s="169"/>
      <c r="AB15" s="169"/>
      <c r="AC15" s="3"/>
      <c r="AD15" s="175" t="s">
        <v>23</v>
      </c>
      <c r="AE15" s="175"/>
      <c r="AF15" s="22"/>
      <c r="AO15" s="49">
        <v>500</v>
      </c>
      <c r="AP15" s="13"/>
      <c r="AQ15" s="13">
        <v>540</v>
      </c>
      <c r="AR15" s="167" t="s">
        <v>107</v>
      </c>
      <c r="AS15" s="167"/>
      <c r="AT15" s="167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</row>
    <row r="16" spans="1:62" ht="14.25" customHeight="1">
      <c r="C16" s="178" t="s">
        <v>27</v>
      </c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3" t="s">
        <v>7</v>
      </c>
      <c r="O16" s="169"/>
      <c r="P16" s="169"/>
      <c r="Q16" s="3"/>
      <c r="R16" s="169" t="s">
        <v>23</v>
      </c>
      <c r="S16" s="174"/>
      <c r="T16" s="173" t="s">
        <v>8</v>
      </c>
      <c r="U16" s="169"/>
      <c r="V16" s="169"/>
      <c r="W16" s="3"/>
      <c r="X16" s="169" t="s">
        <v>23</v>
      </c>
      <c r="Y16" s="174"/>
      <c r="Z16" s="173"/>
      <c r="AA16" s="169"/>
      <c r="AB16" s="169"/>
      <c r="AC16" s="19"/>
      <c r="AD16" s="175"/>
      <c r="AE16" s="175"/>
      <c r="AF16" s="22"/>
      <c r="AO16" s="49">
        <v>600</v>
      </c>
      <c r="AP16" s="13"/>
      <c r="AQ16" s="13">
        <v>650</v>
      </c>
      <c r="AR16" s="176"/>
      <c r="AS16" s="176"/>
      <c r="AT16" s="17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</row>
    <row r="17" spans="3:57" ht="14.25" customHeight="1">
      <c r="C17" s="180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73" t="s">
        <v>24</v>
      </c>
      <c r="O17" s="169"/>
      <c r="P17" s="169"/>
      <c r="Q17" s="3"/>
      <c r="R17" s="175" t="s">
        <v>23</v>
      </c>
      <c r="S17" s="177"/>
      <c r="T17" s="173" t="s">
        <v>25</v>
      </c>
      <c r="U17" s="169"/>
      <c r="V17" s="169"/>
      <c r="W17" s="3"/>
      <c r="X17" s="169" t="s">
        <v>23</v>
      </c>
      <c r="Y17" s="174"/>
      <c r="Z17" s="173"/>
      <c r="AA17" s="169"/>
      <c r="AB17" s="169"/>
      <c r="AC17" s="55"/>
      <c r="AD17" s="175"/>
      <c r="AE17" s="175"/>
      <c r="AF17" s="22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</row>
    <row r="18" spans="3:57" ht="14.25" customHeight="1">
      <c r="C18" s="150" t="s">
        <v>111</v>
      </c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73" t="s">
        <v>7</v>
      </c>
      <c r="O18" s="169"/>
      <c r="P18" s="169"/>
      <c r="Q18" s="3"/>
      <c r="R18" s="169" t="s">
        <v>23</v>
      </c>
      <c r="S18" s="174"/>
      <c r="T18" s="173" t="s">
        <v>8</v>
      </c>
      <c r="U18" s="169"/>
      <c r="V18" s="169"/>
      <c r="W18" s="3"/>
      <c r="X18" s="169" t="s">
        <v>23</v>
      </c>
      <c r="Y18" s="174"/>
      <c r="Z18" s="173" t="s">
        <v>25</v>
      </c>
      <c r="AA18" s="169"/>
      <c r="AB18" s="169"/>
      <c r="AC18" s="3"/>
      <c r="AD18" s="169" t="s">
        <v>23</v>
      </c>
      <c r="AE18" s="169"/>
      <c r="AF18" s="22"/>
      <c r="AO18" s="13" t="s">
        <v>115</v>
      </c>
      <c r="AP18" s="13">
        <v>1</v>
      </c>
      <c r="AQ18" s="16"/>
      <c r="AR18" s="13" t="s">
        <v>156</v>
      </c>
      <c r="AS18" s="13">
        <v>1</v>
      </c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</row>
    <row r="19" spans="3:57" ht="14.25" customHeight="1">
      <c r="C19" s="53" t="s">
        <v>28</v>
      </c>
      <c r="D19" s="19"/>
      <c r="E19" s="19"/>
      <c r="F19" s="19"/>
      <c r="G19" s="19"/>
      <c r="H19" s="19"/>
      <c r="I19" s="19"/>
      <c r="J19" s="19"/>
      <c r="K19" s="19"/>
      <c r="L19" s="19"/>
      <c r="M19" s="54"/>
      <c r="N19" s="198">
        <f>SUM(AB68,AB73,AB78,AB83,AB88,AB93,AB98,AB103,AB108,AB113)</f>
        <v>0</v>
      </c>
      <c r="O19" s="198"/>
      <c r="P19" s="198"/>
      <c r="Q19" s="198"/>
      <c r="R19" s="198"/>
      <c r="S19" s="171" t="s">
        <v>29</v>
      </c>
      <c r="T19" s="171"/>
      <c r="U19" s="56"/>
      <c r="V19" s="56"/>
      <c r="W19" s="56"/>
      <c r="X19" s="56"/>
      <c r="Y19" s="56"/>
      <c r="Z19" s="56"/>
      <c r="AA19" s="56"/>
      <c r="AB19" s="56"/>
      <c r="AC19" s="19"/>
      <c r="AD19" s="19"/>
      <c r="AE19" s="19"/>
      <c r="AF19" s="22"/>
      <c r="AO19" s="13" t="s">
        <v>116</v>
      </c>
      <c r="AP19" s="13">
        <v>2</v>
      </c>
      <c r="AQ19" s="16"/>
      <c r="AR19" s="13" t="s">
        <v>155</v>
      </c>
      <c r="AS19" s="13">
        <v>2</v>
      </c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</row>
    <row r="20" spans="3:57" ht="14.25" customHeight="1">
      <c r="C20" s="53" t="s">
        <v>157</v>
      </c>
      <c r="D20" s="19"/>
      <c r="E20" s="19"/>
      <c r="F20" s="19"/>
      <c r="G20" s="19"/>
      <c r="H20" s="19"/>
      <c r="I20" s="19"/>
      <c r="J20" s="19"/>
      <c r="K20" s="19"/>
      <c r="L20" s="19"/>
      <c r="M20" s="54"/>
      <c r="N20" s="153" t="s">
        <v>156</v>
      </c>
      <c r="O20" s="153"/>
      <c r="P20" s="153"/>
      <c r="Q20" s="153"/>
      <c r="R20" s="153"/>
      <c r="S20" s="151" t="s">
        <v>2</v>
      </c>
      <c r="T20" s="151"/>
      <c r="U20" s="151"/>
      <c r="X20" s="19"/>
      <c r="Y20" s="19"/>
      <c r="Z20" s="19"/>
      <c r="AA20" s="19"/>
      <c r="AB20" s="19"/>
      <c r="AC20" s="19"/>
      <c r="AD20" s="19"/>
      <c r="AE20" s="19"/>
      <c r="AF20" s="22"/>
      <c r="AK20" s="172">
        <f>IF(N20="","",VLOOKUP(N20,AR18:AS20,2,FALSE))</f>
        <v>1</v>
      </c>
      <c r="AL20" s="172"/>
      <c r="AO20" s="13" t="s">
        <v>117</v>
      </c>
      <c r="AP20" s="13">
        <v>3</v>
      </c>
      <c r="AQ20" s="16"/>
      <c r="AR20" s="13" t="s">
        <v>131</v>
      </c>
      <c r="AS20" s="13">
        <v>3</v>
      </c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</row>
    <row r="21" spans="3:57" ht="14.25" customHeight="1">
      <c r="C21" s="53" t="s">
        <v>96</v>
      </c>
      <c r="D21" s="19"/>
      <c r="E21" s="19"/>
      <c r="F21" s="19"/>
      <c r="G21" s="19"/>
      <c r="H21" s="19"/>
      <c r="I21" s="19"/>
      <c r="J21" s="19"/>
      <c r="K21" s="19"/>
      <c r="L21" s="19"/>
      <c r="M21" s="54"/>
      <c r="N21" s="168">
        <v>30</v>
      </c>
      <c r="O21" s="168"/>
      <c r="P21" s="168"/>
      <c r="Q21" s="168"/>
      <c r="R21" s="168"/>
      <c r="S21" s="151" t="s">
        <v>29</v>
      </c>
      <c r="T21" s="151"/>
      <c r="U21" s="19" t="s">
        <v>102</v>
      </c>
      <c r="V21" s="19"/>
      <c r="W21" s="19"/>
      <c r="Z21" s="57"/>
      <c r="AD21" s="19"/>
      <c r="AE21" s="19"/>
      <c r="AF21" s="22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</row>
    <row r="22" spans="3:57" ht="14.25" customHeight="1">
      <c r="C22" s="53" t="s">
        <v>110</v>
      </c>
      <c r="D22" s="19"/>
      <c r="E22" s="19"/>
      <c r="F22" s="19"/>
      <c r="G22" s="19"/>
      <c r="H22" s="19"/>
      <c r="I22" s="19"/>
      <c r="J22" s="19"/>
      <c r="K22" s="19"/>
      <c r="L22" s="19"/>
      <c r="M22" s="54"/>
      <c r="N22" s="168"/>
      <c r="O22" s="168"/>
      <c r="P22" s="168"/>
      <c r="Q22" s="168"/>
      <c r="R22" s="168"/>
      <c r="S22" s="151" t="s">
        <v>29</v>
      </c>
      <c r="T22" s="151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22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</row>
    <row r="23" spans="3:57" ht="14.25" customHeight="1">
      <c r="C23" s="150" t="s">
        <v>166</v>
      </c>
      <c r="D23" s="151"/>
      <c r="E23" s="151"/>
      <c r="F23" s="151"/>
      <c r="G23" s="151"/>
      <c r="H23" s="151"/>
      <c r="I23" s="151"/>
      <c r="J23" s="151"/>
      <c r="K23" s="151"/>
      <c r="L23" s="151"/>
      <c r="M23" s="152"/>
      <c r="N23" s="153" t="s">
        <v>12</v>
      </c>
      <c r="O23" s="153"/>
      <c r="P23" s="153"/>
      <c r="Q23" s="153"/>
      <c r="R23" s="153"/>
      <c r="U23" s="154"/>
      <c r="V23" s="154"/>
      <c r="W23" s="154"/>
      <c r="X23" s="154"/>
      <c r="Y23" s="154"/>
      <c r="AF23" s="22"/>
      <c r="AK23" s="166">
        <f>IF(N23="","",VLOOKUP(N23,AO23:AP24,2,FALSE))</f>
        <v>0</v>
      </c>
      <c r="AL23" s="166"/>
      <c r="AO23" s="12" t="s">
        <v>120</v>
      </c>
      <c r="AP23" s="12">
        <v>0</v>
      </c>
      <c r="AQ23" s="23"/>
      <c r="AR23" s="12" t="s">
        <v>172</v>
      </c>
      <c r="AS23" s="16"/>
      <c r="AT23" s="12" t="s">
        <v>194</v>
      </c>
      <c r="AU23" s="12">
        <v>0</v>
      </c>
      <c r="AV23" s="16"/>
      <c r="AW23" s="16"/>
      <c r="AX23" s="16"/>
      <c r="AY23" s="16"/>
      <c r="AZ23" s="16"/>
      <c r="BA23" s="16"/>
      <c r="BB23" s="16"/>
      <c r="BC23" s="16"/>
      <c r="BD23" s="16"/>
      <c r="BE23" s="16"/>
    </row>
    <row r="24" spans="3:57" ht="14.25" customHeight="1">
      <c r="C24" s="53" t="s">
        <v>3</v>
      </c>
      <c r="D24" s="19"/>
      <c r="E24" s="19"/>
      <c r="F24" s="19"/>
      <c r="G24" s="19"/>
      <c r="H24" s="19"/>
      <c r="I24" s="19"/>
      <c r="J24" s="19"/>
      <c r="K24" s="19"/>
      <c r="L24" s="19"/>
      <c r="M24" s="54"/>
      <c r="N24" s="167"/>
      <c r="O24" s="167"/>
      <c r="P24" s="167"/>
      <c r="Q24" s="167"/>
      <c r="R24" s="167"/>
      <c r="S24" s="58" t="s">
        <v>10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59"/>
      <c r="AO24" s="12" t="s">
        <v>121</v>
      </c>
      <c r="AP24" s="12">
        <v>1</v>
      </c>
      <c r="AQ24" s="23"/>
      <c r="AR24" s="12" t="s">
        <v>173</v>
      </c>
      <c r="AS24" s="16"/>
      <c r="AT24" s="12" t="s">
        <v>195</v>
      </c>
      <c r="AU24" s="12">
        <v>1</v>
      </c>
      <c r="AV24" s="16"/>
      <c r="AW24" s="16"/>
      <c r="AX24" s="16"/>
      <c r="AY24" s="16"/>
      <c r="AZ24" s="16"/>
      <c r="BA24" s="16"/>
      <c r="BB24" s="16"/>
      <c r="BC24" s="16"/>
      <c r="BD24" s="16"/>
      <c r="BE24" s="16"/>
    </row>
    <row r="25" spans="3:57" ht="14.25" customHeight="1">
      <c r="C25" s="53" t="s">
        <v>4</v>
      </c>
      <c r="D25" s="19"/>
      <c r="E25" s="19"/>
      <c r="F25" s="19"/>
      <c r="G25" s="19"/>
      <c r="H25" s="19"/>
      <c r="I25" s="19"/>
      <c r="J25" s="19"/>
      <c r="K25" s="19"/>
      <c r="L25" s="19"/>
      <c r="M25" s="54"/>
      <c r="N25" s="167"/>
      <c r="O25" s="167"/>
      <c r="P25" s="167"/>
      <c r="Q25" s="167"/>
      <c r="R25" s="167"/>
      <c r="S25" s="58" t="s">
        <v>10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59"/>
      <c r="AO25" s="23"/>
      <c r="AP25" s="23"/>
      <c r="AQ25" s="23"/>
      <c r="AR25" s="12" t="s">
        <v>174</v>
      </c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</row>
    <row r="26" spans="3:57" ht="14.25" customHeight="1">
      <c r="C26" s="161" t="s">
        <v>125</v>
      </c>
      <c r="D26" s="162"/>
      <c r="E26" s="162"/>
      <c r="F26" s="162"/>
      <c r="G26" s="162"/>
      <c r="H26" s="162"/>
      <c r="I26" s="162"/>
      <c r="J26" s="162"/>
      <c r="K26" s="162"/>
      <c r="L26" s="162"/>
      <c r="M26" s="163"/>
      <c r="N26" s="164"/>
      <c r="O26" s="164"/>
      <c r="P26" s="164"/>
      <c r="Q26" s="164"/>
      <c r="R26" s="164"/>
      <c r="S26" s="60" t="s">
        <v>124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59"/>
      <c r="AO26" s="23"/>
      <c r="AP26" s="23"/>
      <c r="AQ26" s="23"/>
      <c r="AR26" s="12" t="s">
        <v>175</v>
      </c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</row>
    <row r="27" spans="3:57" ht="14.25" customHeight="1">
      <c r="C27" s="161" t="s">
        <v>126</v>
      </c>
      <c r="D27" s="162"/>
      <c r="E27" s="162"/>
      <c r="F27" s="162"/>
      <c r="G27" s="162"/>
      <c r="H27" s="162"/>
      <c r="I27" s="162"/>
      <c r="J27" s="162"/>
      <c r="K27" s="162"/>
      <c r="L27" s="162"/>
      <c r="M27" s="163"/>
      <c r="N27" s="164"/>
      <c r="O27" s="164"/>
      <c r="P27" s="164"/>
      <c r="Q27" s="164"/>
      <c r="R27" s="164"/>
      <c r="S27" s="60" t="s">
        <v>124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59"/>
      <c r="AP27" s="23"/>
      <c r="AQ27" s="23"/>
      <c r="AR27" s="23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</row>
    <row r="28" spans="3:57" ht="14.25" customHeight="1">
      <c r="C28" s="150" t="s">
        <v>101</v>
      </c>
      <c r="D28" s="151"/>
      <c r="E28" s="151"/>
      <c r="F28" s="151"/>
      <c r="G28" s="151"/>
      <c r="H28" s="151"/>
      <c r="I28" s="151"/>
      <c r="J28" s="151"/>
      <c r="K28" s="151"/>
      <c r="L28" s="151"/>
      <c r="M28" s="152"/>
      <c r="N28" s="165"/>
      <c r="O28" s="165"/>
      <c r="P28" s="165"/>
      <c r="Q28" s="165"/>
      <c r="R28" s="165"/>
      <c r="S28" s="152" t="s">
        <v>5</v>
      </c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60"/>
      <c r="AO28" s="25" t="s">
        <v>123</v>
      </c>
      <c r="AP28" s="12">
        <v>0</v>
      </c>
      <c r="AQ28" s="23"/>
      <c r="AR28" s="23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</row>
    <row r="29" spans="3:57" ht="14.25" customHeight="1">
      <c r="C29" s="161" t="s">
        <v>109</v>
      </c>
      <c r="D29" s="162"/>
      <c r="E29" s="162"/>
      <c r="F29" s="162"/>
      <c r="G29" s="162"/>
      <c r="H29" s="162"/>
      <c r="I29" s="162"/>
      <c r="J29" s="162"/>
      <c r="K29" s="162"/>
      <c r="L29" s="162"/>
      <c r="M29" s="163"/>
      <c r="N29" s="158">
        <f>IF(N28&gt;=2,"",IF(N10&lt;=350,2,2.5))</f>
        <v>2</v>
      </c>
      <c r="O29" s="158"/>
      <c r="P29" s="158"/>
      <c r="Q29" s="158"/>
      <c r="R29" s="158"/>
      <c r="S29" s="152" t="s">
        <v>6</v>
      </c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60"/>
      <c r="AO29" s="25" t="s">
        <v>122</v>
      </c>
      <c r="AP29" s="12">
        <v>1</v>
      </c>
      <c r="AQ29" s="23"/>
      <c r="AR29" s="23"/>
      <c r="AS29" s="26"/>
      <c r="AT29" s="16"/>
      <c r="AU29" s="16"/>
      <c r="AV29" s="26"/>
      <c r="AW29" s="27"/>
      <c r="AX29" s="28"/>
      <c r="AY29" s="16"/>
      <c r="AZ29" s="16"/>
      <c r="BA29" s="16"/>
      <c r="BB29" s="16"/>
      <c r="BC29" s="16"/>
      <c r="BD29" s="16"/>
      <c r="BE29" s="16"/>
    </row>
    <row r="30" spans="3:57" ht="14.25" customHeight="1">
      <c r="C30" s="150" t="s">
        <v>11</v>
      </c>
      <c r="D30" s="151"/>
      <c r="E30" s="151"/>
      <c r="F30" s="151"/>
      <c r="G30" s="151"/>
      <c r="H30" s="151"/>
      <c r="I30" s="151"/>
      <c r="J30" s="151"/>
      <c r="K30" s="151"/>
      <c r="L30" s="151"/>
      <c r="M30" s="152"/>
      <c r="N30" s="153">
        <v>1.5</v>
      </c>
      <c r="O30" s="153"/>
      <c r="P30" s="153"/>
      <c r="Q30" s="153"/>
      <c r="R30" s="153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5"/>
      <c r="AO30" s="23"/>
      <c r="AP30" s="23"/>
      <c r="AQ30" s="23"/>
      <c r="AR30" s="23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</row>
    <row r="31" spans="3:57" ht="14.25" customHeight="1">
      <c r="C31" s="150" t="s">
        <v>145</v>
      </c>
      <c r="D31" s="151"/>
      <c r="E31" s="151"/>
      <c r="F31" s="151"/>
      <c r="G31" s="151"/>
      <c r="H31" s="151"/>
      <c r="I31" s="151"/>
      <c r="J31" s="151"/>
      <c r="K31" s="151"/>
      <c r="L31" s="151"/>
      <c r="M31" s="152"/>
      <c r="N31" s="156" t="s">
        <v>123</v>
      </c>
      <c r="O31" s="154"/>
      <c r="P31" s="154"/>
      <c r="Q31" s="154"/>
      <c r="R31" s="157"/>
      <c r="U31" s="154"/>
      <c r="V31" s="154"/>
      <c r="W31" s="154"/>
      <c r="X31" s="19"/>
      <c r="Y31" s="19"/>
      <c r="Z31" s="19"/>
      <c r="AA31" s="19"/>
      <c r="AB31" s="19"/>
      <c r="AC31" s="19"/>
      <c r="AD31" s="19"/>
      <c r="AE31" s="19"/>
      <c r="AF31" s="22"/>
      <c r="AK31" s="148">
        <f>IF(N31="","",VLOOKUP(N31,AO28:AP29,2,FALSE))</f>
        <v>0</v>
      </c>
      <c r="AL31" s="149"/>
      <c r="AO31" s="23"/>
      <c r="AP31" s="23"/>
      <c r="AQ31" s="23"/>
      <c r="AR31" s="23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</row>
    <row r="32" spans="3:57" ht="14.25" customHeight="1">
      <c r="C32" s="150" t="s">
        <v>154</v>
      </c>
      <c r="D32" s="151"/>
      <c r="E32" s="151"/>
      <c r="F32" s="151"/>
      <c r="G32" s="151"/>
      <c r="H32" s="151"/>
      <c r="I32" s="151"/>
      <c r="J32" s="151"/>
      <c r="K32" s="151"/>
      <c r="L32" s="151"/>
      <c r="M32" s="152"/>
      <c r="N32" s="158"/>
      <c r="O32" s="158"/>
      <c r="P32" s="158"/>
      <c r="Q32" s="158"/>
      <c r="R32" s="158"/>
      <c r="S32" s="152" t="s">
        <v>6</v>
      </c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60"/>
      <c r="AO32" s="13">
        <v>1</v>
      </c>
      <c r="AP32" s="23"/>
      <c r="AQ32" s="13">
        <v>1</v>
      </c>
      <c r="AR32" s="23"/>
      <c r="AS32" s="13">
        <v>1.2</v>
      </c>
      <c r="AT32" s="16"/>
      <c r="AU32" s="13">
        <v>2</v>
      </c>
      <c r="AV32" s="16"/>
      <c r="AW32" s="16"/>
      <c r="AX32" s="16"/>
      <c r="AY32" s="16"/>
      <c r="AZ32" s="16"/>
      <c r="BA32" s="16"/>
      <c r="BB32" s="16"/>
      <c r="BC32" s="16"/>
      <c r="BD32" s="16"/>
      <c r="BE32" s="16"/>
    </row>
    <row r="33" spans="3:57" ht="14.25" customHeight="1">
      <c r="C33" s="150" t="s">
        <v>169</v>
      </c>
      <c r="D33" s="151"/>
      <c r="E33" s="151"/>
      <c r="F33" s="151"/>
      <c r="G33" s="151"/>
      <c r="H33" s="151"/>
      <c r="I33" s="151"/>
      <c r="J33" s="151"/>
      <c r="K33" s="151"/>
      <c r="L33" s="151"/>
      <c r="M33" s="152"/>
      <c r="N33" s="158"/>
      <c r="O33" s="158"/>
      <c r="P33" s="158"/>
      <c r="Q33" s="158"/>
      <c r="R33" s="158"/>
      <c r="S33" s="152" t="s">
        <v>160</v>
      </c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60"/>
      <c r="AO33" s="13">
        <v>1.2</v>
      </c>
      <c r="AP33" s="23"/>
      <c r="AQ33" s="13">
        <v>2</v>
      </c>
      <c r="AR33" s="23"/>
      <c r="AS33" s="13">
        <v>2.4300000000000002</v>
      </c>
      <c r="AT33" s="16"/>
      <c r="AU33" s="13">
        <v>2.5</v>
      </c>
      <c r="AV33" s="16"/>
      <c r="AW33" s="16"/>
      <c r="AX33" s="16"/>
      <c r="AY33" s="16"/>
      <c r="AZ33" s="16"/>
      <c r="BA33" s="16"/>
      <c r="BB33" s="16"/>
      <c r="BC33" s="16"/>
      <c r="BD33" s="16"/>
      <c r="BE33" s="16"/>
    </row>
    <row r="34" spans="3:57" ht="14.25" customHeight="1">
      <c r="C34" s="139" t="s">
        <v>192</v>
      </c>
      <c r="D34" s="140"/>
      <c r="E34" s="140"/>
      <c r="F34" s="140"/>
      <c r="G34" s="140"/>
      <c r="H34" s="140"/>
      <c r="I34" s="140"/>
      <c r="J34" s="140"/>
      <c r="K34" s="140"/>
      <c r="L34" s="140"/>
      <c r="M34" s="141"/>
      <c r="N34" s="158" t="s">
        <v>194</v>
      </c>
      <c r="O34" s="158"/>
      <c r="P34" s="158"/>
      <c r="Q34" s="158"/>
      <c r="R34" s="158"/>
      <c r="S34" s="156"/>
      <c r="T34" s="154"/>
      <c r="U34" s="154"/>
      <c r="V34" s="154"/>
      <c r="W34" s="154"/>
      <c r="X34" s="151" t="s">
        <v>193</v>
      </c>
      <c r="Y34" s="151"/>
      <c r="Z34" s="151"/>
      <c r="AA34" s="151"/>
      <c r="AB34" s="151"/>
      <c r="AC34" s="151"/>
      <c r="AD34" s="151"/>
      <c r="AE34" s="151"/>
      <c r="AF34" s="196"/>
      <c r="AO34" s="13">
        <v>2</v>
      </c>
      <c r="AP34" s="23"/>
      <c r="AQ34" s="13">
        <v>4</v>
      </c>
      <c r="AR34" s="23"/>
      <c r="AS34" s="13">
        <v>4</v>
      </c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</row>
    <row r="35" spans="3:57" ht="14.25" customHeight="1">
      <c r="C35" s="139"/>
      <c r="D35" s="140"/>
      <c r="E35" s="140"/>
      <c r="F35" s="140"/>
      <c r="G35" s="140"/>
      <c r="H35" s="140"/>
      <c r="I35" s="140"/>
      <c r="J35" s="140"/>
      <c r="K35" s="140"/>
      <c r="L35" s="140"/>
      <c r="M35" s="141"/>
      <c r="N35" s="142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4"/>
      <c r="AO35" s="13">
        <v>2.4300000000000002</v>
      </c>
      <c r="AP35" s="23"/>
      <c r="AQ35" s="13">
        <v>6</v>
      </c>
      <c r="AR35" s="23"/>
      <c r="AS35" s="13">
        <v>6</v>
      </c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</row>
    <row r="36" spans="3:57" ht="14.25" customHeight="1">
      <c r="C36" s="139"/>
      <c r="D36" s="140"/>
      <c r="E36" s="140"/>
      <c r="F36" s="140"/>
      <c r="G36" s="140"/>
      <c r="H36" s="140"/>
      <c r="I36" s="140"/>
      <c r="J36" s="140"/>
      <c r="K36" s="140"/>
      <c r="L36" s="140"/>
      <c r="M36" s="141"/>
      <c r="N36" s="142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4"/>
      <c r="AO36" s="13">
        <v>4</v>
      </c>
      <c r="AP36" s="23"/>
      <c r="AQ36" s="23"/>
      <c r="AR36" s="23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</row>
    <row r="37" spans="3:57" ht="14.25" customHeight="1">
      <c r="C37" s="139"/>
      <c r="D37" s="140"/>
      <c r="E37" s="140"/>
      <c r="F37" s="140"/>
      <c r="G37" s="140"/>
      <c r="H37" s="140"/>
      <c r="I37" s="140"/>
      <c r="J37" s="140"/>
      <c r="K37" s="140"/>
      <c r="L37" s="140"/>
      <c r="M37" s="141"/>
      <c r="N37" s="142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4"/>
      <c r="AO37" s="13">
        <v>6</v>
      </c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</row>
    <row r="38" spans="3:57" ht="14.25" customHeight="1">
      <c r="C38" s="139"/>
      <c r="D38" s="140"/>
      <c r="E38" s="140"/>
      <c r="F38" s="140"/>
      <c r="G38" s="140"/>
      <c r="H38" s="140"/>
      <c r="I38" s="140"/>
      <c r="J38" s="140"/>
      <c r="K38" s="140"/>
      <c r="L38" s="140"/>
      <c r="M38" s="141"/>
      <c r="N38" s="142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4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</row>
    <row r="39" spans="3:57" ht="14.25" customHeight="1"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1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</row>
    <row r="40" spans="3:57" ht="14.25" customHeight="1">
      <c r="C40" s="145" t="s">
        <v>144</v>
      </c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7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</row>
    <row r="41" spans="3:57" ht="14.25" customHeight="1">
      <c r="C41" s="145" t="s">
        <v>132</v>
      </c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7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</row>
    <row r="42" spans="3:57" ht="14.25" customHeight="1">
      <c r="C42" s="125" t="s">
        <v>152</v>
      </c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9"/>
      <c r="AO42" s="16" t="s">
        <v>148</v>
      </c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</row>
    <row r="43" spans="3:57" ht="14.25" customHeight="1">
      <c r="C43" s="125" t="s">
        <v>134</v>
      </c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3"/>
      <c r="AO43" s="13">
        <v>1</v>
      </c>
      <c r="AP43" s="13">
        <f>IF(AB68="",0,1)</f>
        <v>0</v>
      </c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</row>
    <row r="44" spans="3:57" ht="14.25" customHeight="1">
      <c r="C44" s="125" t="s">
        <v>135</v>
      </c>
      <c r="D44" s="126"/>
      <c r="E44" s="126"/>
      <c r="F44" s="126"/>
      <c r="G44" s="126"/>
      <c r="H44" s="126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3"/>
      <c r="AO44" s="13">
        <v>2</v>
      </c>
      <c r="AP44" s="13">
        <f>IF(AB73="",0,1)</f>
        <v>0</v>
      </c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</row>
    <row r="45" spans="3:57" ht="14.25" customHeight="1">
      <c r="C45" s="125" t="s">
        <v>136</v>
      </c>
      <c r="D45" s="126"/>
      <c r="E45" s="126"/>
      <c r="F45" s="126"/>
      <c r="G45" s="126"/>
      <c r="H45" s="126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3"/>
      <c r="AO45" s="13">
        <v>3</v>
      </c>
      <c r="AP45" s="13">
        <f>IF(AB78="",0,1)</f>
        <v>0</v>
      </c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</row>
    <row r="46" spans="3:57" ht="14.25" customHeight="1">
      <c r="C46" s="34"/>
      <c r="AF46" s="35"/>
      <c r="AO46" s="13">
        <v>4</v>
      </c>
      <c r="AP46" s="13">
        <f>IF(AB83="",0,1)</f>
        <v>0</v>
      </c>
      <c r="AQ46" s="48"/>
      <c r="AR46" s="48"/>
      <c r="AS46" s="48"/>
      <c r="AT46" s="48"/>
      <c r="AU46" s="48"/>
      <c r="AV46" s="16"/>
      <c r="AW46" s="16"/>
      <c r="AX46" s="16"/>
      <c r="AY46" s="16"/>
      <c r="AZ46" s="16"/>
      <c r="BA46" s="16"/>
      <c r="BB46" s="16"/>
      <c r="BC46" s="16"/>
      <c r="BD46" s="16"/>
      <c r="BE46" s="16"/>
    </row>
    <row r="47" spans="3:57" ht="14.25" customHeight="1">
      <c r="C47" s="125" t="s">
        <v>150</v>
      </c>
      <c r="D47" s="126"/>
      <c r="E47" s="126"/>
      <c r="F47" s="126"/>
      <c r="H47" s="137"/>
      <c r="I47" s="137"/>
      <c r="J47" s="137"/>
      <c r="K47" s="137"/>
      <c r="L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3"/>
      <c r="AO47" s="13">
        <v>5</v>
      </c>
      <c r="AP47" s="13">
        <f>IF(AB88="",0,1)</f>
        <v>0</v>
      </c>
      <c r="AQ47" s="48"/>
      <c r="AR47" s="48"/>
      <c r="AS47" s="48"/>
      <c r="AT47" s="48"/>
      <c r="AU47" s="48"/>
      <c r="AV47" s="16"/>
      <c r="AW47" s="16"/>
      <c r="AX47" s="16"/>
      <c r="AY47" s="16"/>
      <c r="AZ47" s="16"/>
      <c r="BA47" s="16"/>
      <c r="BB47" s="16"/>
      <c r="BC47" s="16"/>
      <c r="BD47" s="16"/>
      <c r="BE47" s="16"/>
    </row>
    <row r="48" spans="3:57" ht="14.25" customHeight="1">
      <c r="C48" s="125" t="s">
        <v>133</v>
      </c>
      <c r="D48" s="126"/>
      <c r="E48" s="126"/>
      <c r="F48" s="126"/>
      <c r="H48" s="138"/>
      <c r="I48" s="138"/>
      <c r="J48" s="138"/>
      <c r="K48" s="138"/>
      <c r="L48" s="128" t="s">
        <v>197</v>
      </c>
      <c r="M48" s="128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3"/>
      <c r="AO48" s="13">
        <v>6</v>
      </c>
      <c r="AP48" s="13">
        <f>IF(AB93="",0,1)</f>
        <v>0</v>
      </c>
      <c r="AQ48" s="48"/>
      <c r="AR48" s="48"/>
      <c r="AS48" s="48"/>
      <c r="AT48" s="48"/>
      <c r="AU48" s="48"/>
      <c r="AV48" s="16"/>
      <c r="AW48" s="16"/>
      <c r="AX48" s="16"/>
      <c r="AY48" s="16"/>
      <c r="AZ48" s="16"/>
      <c r="BA48" s="16"/>
      <c r="BB48" s="16"/>
      <c r="BC48" s="16"/>
      <c r="BD48" s="16"/>
      <c r="BE48" s="16"/>
    </row>
    <row r="49" spans="3:64" ht="14.25" customHeight="1">
      <c r="C49" s="34"/>
      <c r="AF49" s="35"/>
      <c r="AO49" s="13">
        <v>7</v>
      </c>
      <c r="AP49" s="13">
        <f>IF(AB98="",0,1)</f>
        <v>0</v>
      </c>
      <c r="AQ49" s="48"/>
      <c r="AR49" s="48"/>
      <c r="AS49" s="48"/>
      <c r="AT49" s="48"/>
      <c r="AU49" s="48"/>
      <c r="AV49" s="16"/>
      <c r="AW49" s="16"/>
      <c r="AX49" s="16"/>
      <c r="AY49" s="16"/>
      <c r="AZ49" s="16"/>
      <c r="BA49" s="16"/>
      <c r="BB49" s="16"/>
      <c r="BC49" s="16"/>
      <c r="BD49" s="16"/>
      <c r="BE49" s="16"/>
    </row>
    <row r="50" spans="3:64" ht="14.25" customHeight="1">
      <c r="C50" s="125" t="s">
        <v>137</v>
      </c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9"/>
      <c r="AO50" s="13">
        <v>8</v>
      </c>
      <c r="AP50" s="13">
        <f>IF(AB103="",0,1)</f>
        <v>0</v>
      </c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</row>
    <row r="51" spans="3:64" ht="14.25" customHeight="1">
      <c r="C51" s="34"/>
      <c r="AF51" s="35"/>
      <c r="AO51" s="13">
        <v>9</v>
      </c>
      <c r="AP51" s="13">
        <f>IF(AB108="",0,1)</f>
        <v>0</v>
      </c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</row>
    <row r="52" spans="3:64" ht="14.25" customHeight="1">
      <c r="C52" s="36" t="s">
        <v>138</v>
      </c>
      <c r="D52" s="127"/>
      <c r="E52" s="127"/>
      <c r="F52" s="127"/>
      <c r="G52" s="32" t="s">
        <v>139</v>
      </c>
      <c r="H52" s="32" t="s">
        <v>140</v>
      </c>
      <c r="I52" s="127"/>
      <c r="J52" s="127"/>
      <c r="K52" s="127"/>
      <c r="L52" s="32" t="s">
        <v>139</v>
      </c>
      <c r="M52" s="126" t="s">
        <v>141</v>
      </c>
      <c r="N52" s="126"/>
      <c r="O52" s="126"/>
      <c r="P52" s="126"/>
      <c r="Q52" s="127"/>
      <c r="R52" s="127"/>
      <c r="S52" s="127"/>
      <c r="T52" s="32" t="s">
        <v>139</v>
      </c>
      <c r="U52" s="135" t="s">
        <v>159</v>
      </c>
      <c r="V52" s="135"/>
      <c r="W52" s="135"/>
      <c r="X52" s="127"/>
      <c r="Y52" s="127"/>
      <c r="Z52" s="127"/>
      <c r="AA52" s="32"/>
      <c r="AB52" s="128"/>
      <c r="AC52" s="128"/>
      <c r="AD52" s="32"/>
      <c r="AE52" s="32"/>
      <c r="AF52" s="33"/>
      <c r="AO52" s="13">
        <v>10</v>
      </c>
      <c r="AP52" s="13">
        <f>IF(AB113="",0,1)</f>
        <v>0</v>
      </c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</row>
    <row r="53" spans="3:64" ht="14.25" customHeight="1">
      <c r="C53" s="34"/>
      <c r="U53" s="135" t="s">
        <v>168</v>
      </c>
      <c r="V53" s="135"/>
      <c r="W53" s="135"/>
      <c r="X53" s="127"/>
      <c r="Y53" s="127"/>
      <c r="Z53" s="127"/>
      <c r="AA53" s="205" t="s">
        <v>167</v>
      </c>
      <c r="AB53" s="205"/>
      <c r="AF53" s="35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</row>
    <row r="54" spans="3:64" ht="14.25" customHeight="1">
      <c r="C54" s="125" t="s">
        <v>143</v>
      </c>
      <c r="D54" s="126"/>
      <c r="E54" s="126"/>
      <c r="F54" s="127"/>
      <c r="G54" s="127"/>
      <c r="H54" s="127"/>
      <c r="I54" s="128" t="s">
        <v>170</v>
      </c>
      <c r="J54" s="128"/>
      <c r="M54" s="128" t="s">
        <v>142</v>
      </c>
      <c r="N54" s="128"/>
      <c r="O54" s="128"/>
      <c r="P54" s="127"/>
      <c r="Q54" s="127"/>
      <c r="R54" s="127"/>
      <c r="S54" s="32" t="s">
        <v>139</v>
      </c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3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</row>
    <row r="55" spans="3:64" ht="14.25" customHeight="1">
      <c r="C55" s="34"/>
      <c r="AF55" s="35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</row>
    <row r="56" spans="3:64" ht="14.25" customHeight="1">
      <c r="C56" s="125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9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</row>
    <row r="57" spans="3:64" ht="14.25" customHeight="1" thickBot="1">
      <c r="C57" s="37"/>
      <c r="D57" s="38"/>
      <c r="E57" s="130" t="s">
        <v>113</v>
      </c>
      <c r="F57" s="130"/>
      <c r="G57" s="130"/>
      <c r="H57" s="131" t="s">
        <v>196</v>
      </c>
      <c r="I57" s="131"/>
      <c r="J57" s="39">
        <v>5</v>
      </c>
      <c r="K57" s="40" t="s">
        <v>98</v>
      </c>
      <c r="L57" s="39"/>
      <c r="M57" s="40" t="s">
        <v>99</v>
      </c>
      <c r="N57" s="39"/>
      <c r="O57" s="41" t="s">
        <v>100</v>
      </c>
      <c r="P57" s="41"/>
      <c r="Q57" s="130" t="s">
        <v>114</v>
      </c>
      <c r="R57" s="130"/>
      <c r="S57" s="130"/>
      <c r="T57" s="201"/>
      <c r="U57" s="202"/>
      <c r="V57" s="202"/>
      <c r="W57" s="202"/>
      <c r="X57" s="202"/>
      <c r="Y57" s="202"/>
      <c r="Z57" s="202"/>
      <c r="AA57" s="203"/>
      <c r="AB57" s="38"/>
      <c r="AC57" s="38"/>
      <c r="AD57" s="38"/>
      <c r="AE57" s="38"/>
      <c r="AF57" s="42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</row>
    <row r="58" spans="3:64" ht="14.25" customHeight="1" thickBot="1">
      <c r="C58" s="206"/>
      <c r="D58" s="206"/>
      <c r="E58" s="207"/>
      <c r="F58" s="207"/>
      <c r="G58" s="207"/>
      <c r="H58" s="208"/>
      <c r="I58" s="208"/>
      <c r="J58" s="209"/>
      <c r="K58" s="210"/>
      <c r="L58" s="209"/>
      <c r="M58" s="210"/>
      <c r="N58" s="209"/>
      <c r="O58" s="211"/>
      <c r="P58" s="211"/>
      <c r="Q58" s="207"/>
      <c r="R58" s="207"/>
      <c r="S58" s="207"/>
      <c r="T58" s="212"/>
      <c r="U58" s="212"/>
      <c r="V58" s="212"/>
      <c r="W58" s="212"/>
      <c r="X58" s="212"/>
      <c r="Y58" s="212"/>
      <c r="Z58" s="212"/>
      <c r="AA58" s="212"/>
      <c r="AB58" s="206"/>
      <c r="AC58" s="206"/>
      <c r="AD58" s="206"/>
      <c r="AE58" s="206"/>
      <c r="AF58" s="206"/>
      <c r="AO58" s="16" t="s">
        <v>177</v>
      </c>
      <c r="AP58" s="16"/>
      <c r="AQ58" s="16" t="s">
        <v>180</v>
      </c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</row>
    <row r="59" spans="3:64">
      <c r="C59" s="83" t="s">
        <v>199</v>
      </c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5"/>
      <c r="AN59" s="16"/>
      <c r="AO59" s="16" t="s">
        <v>178</v>
      </c>
      <c r="AP59" s="16"/>
      <c r="AQ59" s="16" t="s">
        <v>181</v>
      </c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G59" s="61"/>
      <c r="BL59" s="61"/>
    </row>
    <row r="60" spans="3:64">
      <c r="C60" s="86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8"/>
      <c r="AN60" s="16"/>
      <c r="AO60" s="16" t="s">
        <v>186</v>
      </c>
      <c r="AP60" s="16"/>
      <c r="AQ60" s="16" t="s">
        <v>182</v>
      </c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61"/>
      <c r="BG60" s="62"/>
      <c r="BH60" s="62"/>
      <c r="BI60" s="62"/>
      <c r="BJ60" s="62"/>
      <c r="BK60" s="62"/>
      <c r="BL60" s="62"/>
    </row>
    <row r="61" spans="3:64">
      <c r="C61" s="86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8"/>
      <c r="AN61" s="16"/>
      <c r="AO61" s="16" t="s">
        <v>184</v>
      </c>
      <c r="AP61" s="16"/>
      <c r="AQ61" s="16" t="s">
        <v>183</v>
      </c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61"/>
      <c r="BG61" s="63"/>
      <c r="BH61" s="63"/>
      <c r="BI61" s="64"/>
      <c r="BJ61" s="63"/>
      <c r="BK61" s="63"/>
      <c r="BL61" s="64"/>
    </row>
    <row r="62" spans="3:64">
      <c r="C62" s="86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8"/>
      <c r="AN62" s="16"/>
      <c r="AO62" s="16" t="s">
        <v>179</v>
      </c>
      <c r="AP62" s="5"/>
      <c r="AQ62" s="1"/>
      <c r="AR62" s="1"/>
      <c r="AS62" s="1"/>
      <c r="AT62" s="1"/>
      <c r="AU62" s="1"/>
      <c r="AV62" s="1"/>
      <c r="AW62" s="1"/>
      <c r="AX62" s="16"/>
      <c r="AY62" s="16"/>
      <c r="AZ62" s="16"/>
      <c r="BA62" s="16"/>
      <c r="BB62" s="16"/>
      <c r="BC62" s="16"/>
      <c r="BD62" s="16"/>
      <c r="BE62" s="16"/>
      <c r="BG62" s="63"/>
      <c r="BH62" s="63"/>
      <c r="BI62" s="64"/>
      <c r="BJ62" s="63"/>
      <c r="BK62" s="63"/>
      <c r="BL62" s="64"/>
    </row>
    <row r="63" spans="3:64">
      <c r="C63" s="86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8"/>
      <c r="AN63" s="16"/>
      <c r="AO63" s="16"/>
      <c r="AP63" s="5"/>
      <c r="AQ63" s="1"/>
      <c r="AR63" s="1"/>
      <c r="AS63" s="1"/>
      <c r="AT63" s="1"/>
      <c r="AU63" s="1"/>
      <c r="AV63" s="1"/>
      <c r="AW63" s="1"/>
      <c r="AX63" s="16"/>
      <c r="AY63" s="16"/>
      <c r="AZ63" s="16"/>
      <c r="BA63" s="16"/>
      <c r="BB63" s="16"/>
      <c r="BC63" s="16"/>
      <c r="BD63" s="16"/>
      <c r="BE63" s="16"/>
      <c r="BG63" s="65"/>
      <c r="BH63" s="65"/>
      <c r="BI63" s="66"/>
      <c r="BJ63" s="65"/>
      <c r="BK63" s="65"/>
      <c r="BL63" s="66"/>
    </row>
    <row r="64" spans="3:64" ht="14.25" thickBot="1">
      <c r="C64" s="86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8"/>
      <c r="AN64" s="16"/>
      <c r="AO64" s="16"/>
      <c r="AP64" s="27"/>
      <c r="AQ64" s="27"/>
      <c r="AR64" s="1"/>
      <c r="AS64" s="1"/>
      <c r="AT64" s="1"/>
      <c r="AU64" s="1"/>
      <c r="AV64" s="1"/>
      <c r="AW64" s="1"/>
      <c r="AX64" s="16"/>
      <c r="AY64" s="16"/>
      <c r="AZ64" s="16"/>
      <c r="BA64" s="16"/>
      <c r="BB64" s="16"/>
      <c r="BC64" s="16"/>
      <c r="BD64" s="16"/>
      <c r="BE64" s="16"/>
      <c r="BG64" s="65"/>
      <c r="BH64" s="65"/>
      <c r="BI64" s="66"/>
      <c r="BJ64" s="65"/>
      <c r="BK64" s="65"/>
      <c r="BL64" s="66"/>
    </row>
    <row r="65" spans="3:64" ht="14.25" thickBot="1">
      <c r="C65" s="213"/>
      <c r="D65" s="213"/>
      <c r="E65" s="213"/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13"/>
      <c r="Y65" s="213"/>
      <c r="Z65" s="213"/>
      <c r="AA65" s="213"/>
      <c r="AB65" s="213"/>
      <c r="AC65" s="213"/>
      <c r="AD65" s="213"/>
      <c r="AE65" s="213"/>
      <c r="AF65" s="213"/>
      <c r="AN65" s="16"/>
      <c r="AO65" s="16"/>
      <c r="AP65" s="27"/>
      <c r="AQ65" s="27"/>
      <c r="AR65" s="1"/>
      <c r="AS65" s="1"/>
      <c r="AT65" s="1"/>
      <c r="AU65" s="1"/>
      <c r="AV65" s="1"/>
      <c r="AW65" s="1"/>
      <c r="AX65" s="16"/>
      <c r="AY65" s="16"/>
      <c r="AZ65" s="16"/>
      <c r="BA65" s="16"/>
      <c r="BB65" s="16"/>
      <c r="BC65" s="16"/>
      <c r="BD65" s="16"/>
      <c r="BE65" s="16"/>
      <c r="BG65" s="65"/>
      <c r="BH65" s="65"/>
      <c r="BI65" s="66"/>
      <c r="BJ65" s="65"/>
      <c r="BK65" s="65"/>
      <c r="BL65" s="66"/>
    </row>
    <row r="66" spans="3:64" ht="14.25">
      <c r="C66" s="43" t="s">
        <v>30</v>
      </c>
      <c r="D66" s="44"/>
      <c r="E66" s="44"/>
      <c r="F66" s="44"/>
      <c r="G66" s="44"/>
      <c r="H66" s="44" t="s">
        <v>153</v>
      </c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5"/>
      <c r="AN66" s="16"/>
      <c r="AO66" s="16"/>
      <c r="AP66" s="27"/>
      <c r="AQ66" s="27"/>
      <c r="AR66" s="1"/>
      <c r="AS66" s="1"/>
      <c r="AT66" s="1"/>
      <c r="AU66" s="1"/>
      <c r="AV66" s="1"/>
      <c r="AW66" s="1"/>
      <c r="AX66" s="16"/>
      <c r="AY66" s="16"/>
      <c r="AZ66" s="16"/>
      <c r="BA66" s="16"/>
      <c r="BB66" s="16"/>
      <c r="BC66" s="16"/>
      <c r="BD66" s="16"/>
      <c r="BE66" s="16"/>
      <c r="BG66" s="65"/>
      <c r="BH66" s="65"/>
      <c r="BI66" s="66"/>
      <c r="BJ66" s="65"/>
      <c r="BK66" s="65"/>
      <c r="BL66" s="66"/>
    </row>
    <row r="67" spans="3:64" ht="14.25" thickBot="1">
      <c r="C67" s="34"/>
      <c r="AF67" s="35"/>
      <c r="AN67" s="16"/>
      <c r="AO67" s="16"/>
      <c r="AP67" s="27"/>
      <c r="AQ67" s="27"/>
      <c r="AR67" s="1"/>
      <c r="AS67" s="1"/>
      <c r="AT67" s="1"/>
      <c r="AU67" s="1"/>
      <c r="AV67" s="1"/>
      <c r="AW67" s="1"/>
      <c r="AX67" s="16"/>
      <c r="AY67" s="16"/>
      <c r="AZ67" s="16"/>
      <c r="BA67" s="16"/>
      <c r="BB67" s="16"/>
      <c r="BC67" s="16"/>
      <c r="BD67" s="16"/>
      <c r="BE67" s="16"/>
      <c r="BG67" s="65"/>
      <c r="BH67" s="65"/>
      <c r="BI67" s="66"/>
      <c r="BJ67" s="65"/>
      <c r="BK67" s="65"/>
      <c r="BL67" s="66"/>
    </row>
    <row r="68" spans="3:64">
      <c r="C68" s="98" t="s">
        <v>31</v>
      </c>
      <c r="D68" s="99"/>
      <c r="E68" s="99"/>
      <c r="F68" s="99"/>
      <c r="G68" s="99"/>
      <c r="H68" s="100" t="s">
        <v>127</v>
      </c>
      <c r="I68" s="100"/>
      <c r="J68" s="100"/>
      <c r="K68" s="100"/>
      <c r="L68" s="100"/>
      <c r="M68" s="101"/>
      <c r="N68" s="101"/>
      <c r="O68" s="101"/>
      <c r="P68" s="102"/>
      <c r="Q68" s="46" t="s">
        <v>128</v>
      </c>
      <c r="R68" s="100" t="s">
        <v>129</v>
      </c>
      <c r="S68" s="100"/>
      <c r="T68" s="100"/>
      <c r="U68" s="100"/>
      <c r="V68" s="100"/>
      <c r="W68" s="101"/>
      <c r="X68" s="101"/>
      <c r="Y68" s="101"/>
      <c r="Z68" s="102"/>
      <c r="AA68" s="14" t="s">
        <v>130</v>
      </c>
      <c r="AB68" s="103" t="str">
        <f>IF(SUM(C70:AF70,C72:AF72)=0,"",SUM(C70:AF70,C72:AF72))</f>
        <v/>
      </c>
      <c r="AC68" s="104"/>
      <c r="AD68" s="104"/>
      <c r="AE68" s="104"/>
      <c r="AF68" s="105"/>
      <c r="AN68" s="16"/>
      <c r="AO68" s="16"/>
      <c r="AP68" s="27"/>
      <c r="AQ68" s="27"/>
      <c r="AR68" s="1"/>
      <c r="AS68" s="1"/>
      <c r="AT68" s="1"/>
      <c r="AU68" s="1"/>
      <c r="AV68" s="1"/>
      <c r="AW68" s="1"/>
      <c r="AX68" s="16"/>
      <c r="AY68" s="16"/>
      <c r="AZ68" s="16"/>
      <c r="BA68" s="16"/>
      <c r="BB68" s="16"/>
      <c r="BC68" s="16"/>
      <c r="BD68" s="16"/>
      <c r="BE68" s="16"/>
      <c r="BI68" s="67"/>
      <c r="BL68" s="67"/>
    </row>
    <row r="69" spans="3:64">
      <c r="C69" s="121" t="s">
        <v>180</v>
      </c>
      <c r="D69" s="122"/>
      <c r="E69" s="122"/>
      <c r="F69" s="122"/>
      <c r="G69" s="123"/>
      <c r="H69" s="72" t="s">
        <v>32</v>
      </c>
      <c r="I69" s="70"/>
      <c r="J69" s="70"/>
      <c r="K69" s="70"/>
      <c r="L69" s="71"/>
      <c r="M69" s="72" t="s">
        <v>33</v>
      </c>
      <c r="N69" s="70"/>
      <c r="O69" s="70"/>
      <c r="P69" s="70"/>
      <c r="Q69" s="71"/>
      <c r="R69" s="124" t="s">
        <v>108</v>
      </c>
      <c r="S69" s="122"/>
      <c r="T69" s="122"/>
      <c r="U69" s="122"/>
      <c r="V69" s="123"/>
      <c r="W69" s="124" t="s">
        <v>185</v>
      </c>
      <c r="X69" s="122"/>
      <c r="Y69" s="122"/>
      <c r="Z69" s="122"/>
      <c r="AA69" s="123"/>
      <c r="AB69" s="72" t="s">
        <v>34</v>
      </c>
      <c r="AC69" s="70"/>
      <c r="AD69" s="70"/>
      <c r="AE69" s="70"/>
      <c r="AF69" s="97"/>
      <c r="AN69" s="16"/>
      <c r="AO69" s="16"/>
      <c r="AP69" s="27"/>
      <c r="AQ69" s="27"/>
      <c r="AR69" s="1"/>
      <c r="AS69" s="1"/>
      <c r="AT69" s="1"/>
      <c r="AU69" s="1"/>
      <c r="AV69" s="1"/>
      <c r="AW69" s="1"/>
      <c r="AX69" s="16"/>
      <c r="AY69" s="16"/>
      <c r="AZ69" s="16"/>
      <c r="BA69" s="16"/>
      <c r="BB69" s="16"/>
      <c r="BC69" s="16"/>
      <c r="BD69" s="16"/>
      <c r="BE69" s="16"/>
      <c r="BG69" s="63"/>
      <c r="BH69" s="63"/>
      <c r="BI69" s="64"/>
      <c r="BJ69" s="63"/>
      <c r="BK69" s="63"/>
      <c r="BL69" s="64"/>
    </row>
    <row r="70" spans="3:64">
      <c r="C70" s="75"/>
      <c r="D70" s="76"/>
      <c r="E70" s="76"/>
      <c r="F70" s="76"/>
      <c r="G70" s="77"/>
      <c r="H70" s="78"/>
      <c r="I70" s="76"/>
      <c r="J70" s="76"/>
      <c r="K70" s="76"/>
      <c r="L70" s="77"/>
      <c r="M70" s="78"/>
      <c r="N70" s="76"/>
      <c r="O70" s="76"/>
      <c r="P70" s="76"/>
      <c r="Q70" s="77"/>
      <c r="R70" s="78"/>
      <c r="S70" s="76"/>
      <c r="T70" s="76"/>
      <c r="U70" s="76"/>
      <c r="V70" s="77"/>
      <c r="W70" s="78"/>
      <c r="X70" s="76"/>
      <c r="Y70" s="76"/>
      <c r="Z70" s="76"/>
      <c r="AA70" s="77"/>
      <c r="AB70" s="78"/>
      <c r="AC70" s="76"/>
      <c r="AD70" s="76"/>
      <c r="AE70" s="76"/>
      <c r="AF70" s="79"/>
      <c r="AN70" s="16"/>
      <c r="AO70" s="16"/>
      <c r="AP70" s="27"/>
      <c r="AQ70" s="27"/>
      <c r="AR70" s="1"/>
      <c r="AS70" s="1"/>
      <c r="AT70" s="1"/>
      <c r="AU70" s="1"/>
      <c r="AV70" s="1"/>
      <c r="AW70" s="1"/>
      <c r="AX70" s="16"/>
      <c r="AY70" s="16"/>
      <c r="AZ70" s="16"/>
      <c r="BA70" s="16"/>
      <c r="BB70" s="16"/>
      <c r="BC70" s="16"/>
      <c r="BD70" s="16"/>
      <c r="BE70" s="16"/>
      <c r="BG70" s="63"/>
      <c r="BH70" s="63"/>
      <c r="BI70" s="64"/>
      <c r="BJ70" s="63"/>
      <c r="BK70" s="63"/>
      <c r="BL70" s="64"/>
    </row>
    <row r="71" spans="3:64">
      <c r="C71" s="121" t="s">
        <v>183</v>
      </c>
      <c r="D71" s="122"/>
      <c r="E71" s="122"/>
      <c r="F71" s="122"/>
      <c r="G71" s="123"/>
      <c r="H71" s="72" t="s">
        <v>36</v>
      </c>
      <c r="I71" s="70"/>
      <c r="J71" s="70"/>
      <c r="K71" s="70"/>
      <c r="L71" s="71"/>
      <c r="M71" s="72" t="s">
        <v>37</v>
      </c>
      <c r="N71" s="70"/>
      <c r="O71" s="70"/>
      <c r="P71" s="70"/>
      <c r="Q71" s="71"/>
      <c r="R71" s="72" t="s">
        <v>38</v>
      </c>
      <c r="S71" s="70"/>
      <c r="T71" s="70"/>
      <c r="U71" s="70"/>
      <c r="V71" s="71"/>
      <c r="W71" s="72" t="s">
        <v>39</v>
      </c>
      <c r="X71" s="70"/>
      <c r="Y71" s="70"/>
      <c r="Z71" s="70"/>
      <c r="AA71" s="71"/>
      <c r="AB71" s="72"/>
      <c r="AC71" s="70"/>
      <c r="AD71" s="70"/>
      <c r="AE71" s="70"/>
      <c r="AF71" s="97"/>
      <c r="AN71" s="16"/>
      <c r="AO71" s="16"/>
      <c r="AP71" s="27"/>
      <c r="AQ71" s="27"/>
      <c r="AR71" s="1"/>
      <c r="AS71" s="1"/>
      <c r="AT71" s="1"/>
      <c r="AU71" s="1"/>
      <c r="AV71" s="1"/>
      <c r="AW71" s="1"/>
      <c r="AX71" s="16"/>
      <c r="AY71" s="16"/>
      <c r="AZ71" s="16"/>
      <c r="BA71" s="16"/>
      <c r="BB71" s="16"/>
      <c r="BC71" s="16"/>
      <c r="BD71" s="16"/>
      <c r="BE71" s="16"/>
      <c r="BG71" s="65"/>
      <c r="BH71" s="65"/>
      <c r="BI71" s="66"/>
      <c r="BJ71" s="65"/>
      <c r="BK71" s="65"/>
      <c r="BL71" s="66"/>
    </row>
    <row r="72" spans="3:64" ht="14.25" thickBot="1">
      <c r="C72" s="89"/>
      <c r="D72" s="90"/>
      <c r="E72" s="90"/>
      <c r="F72" s="90"/>
      <c r="G72" s="91"/>
      <c r="H72" s="92"/>
      <c r="I72" s="90"/>
      <c r="J72" s="90"/>
      <c r="K72" s="90"/>
      <c r="L72" s="91"/>
      <c r="M72" s="92"/>
      <c r="N72" s="90"/>
      <c r="O72" s="90"/>
      <c r="P72" s="90"/>
      <c r="Q72" s="91"/>
      <c r="R72" s="92"/>
      <c r="S72" s="90"/>
      <c r="T72" s="90"/>
      <c r="U72" s="90"/>
      <c r="V72" s="91"/>
      <c r="W72" s="92"/>
      <c r="X72" s="90"/>
      <c r="Y72" s="90"/>
      <c r="Z72" s="90"/>
      <c r="AA72" s="91"/>
      <c r="AB72" s="93"/>
      <c r="AC72" s="94"/>
      <c r="AD72" s="94"/>
      <c r="AE72" s="94"/>
      <c r="AF72" s="95"/>
      <c r="AN72" s="16"/>
      <c r="AO72" s="16"/>
      <c r="AP72" s="27"/>
      <c r="AQ72" s="27"/>
      <c r="AR72" s="1"/>
      <c r="AS72" s="1"/>
      <c r="AT72" s="1"/>
      <c r="AU72" s="1"/>
      <c r="AV72" s="1"/>
      <c r="AW72" s="1"/>
      <c r="AX72" s="16"/>
      <c r="AY72" s="16"/>
      <c r="AZ72" s="16"/>
      <c r="BA72" s="16"/>
      <c r="BB72" s="16"/>
      <c r="BC72" s="16"/>
      <c r="BD72" s="16"/>
      <c r="BE72" s="16"/>
      <c r="BG72" s="65"/>
      <c r="BH72" s="65"/>
      <c r="BI72" s="66"/>
      <c r="BJ72" s="65"/>
      <c r="BK72" s="65"/>
      <c r="BL72" s="66"/>
    </row>
    <row r="73" spans="3:64">
      <c r="C73" s="98" t="s">
        <v>40</v>
      </c>
      <c r="D73" s="99"/>
      <c r="E73" s="99"/>
      <c r="F73" s="99"/>
      <c r="G73" s="99"/>
      <c r="H73" s="100" t="s">
        <v>127</v>
      </c>
      <c r="I73" s="100"/>
      <c r="J73" s="100"/>
      <c r="K73" s="100"/>
      <c r="L73" s="100"/>
      <c r="M73" s="101"/>
      <c r="N73" s="101"/>
      <c r="O73" s="101"/>
      <c r="P73" s="102"/>
      <c r="Q73" s="46" t="s">
        <v>128</v>
      </c>
      <c r="R73" s="100" t="s">
        <v>129</v>
      </c>
      <c r="S73" s="100"/>
      <c r="T73" s="100"/>
      <c r="U73" s="100"/>
      <c r="V73" s="100"/>
      <c r="W73" s="101"/>
      <c r="X73" s="101"/>
      <c r="Y73" s="101"/>
      <c r="Z73" s="102"/>
      <c r="AA73" s="14" t="s">
        <v>130</v>
      </c>
      <c r="AB73" s="103" t="str">
        <f>IF(SUM(C75:AF75,C77:AF77)=0,"",SUM(C75:AF75,C77:AF77))</f>
        <v/>
      </c>
      <c r="AC73" s="104"/>
      <c r="AD73" s="104"/>
      <c r="AE73" s="104"/>
      <c r="AF73" s="105"/>
      <c r="AN73" s="16"/>
      <c r="AO73" s="16"/>
      <c r="AP73" s="27"/>
      <c r="AQ73" s="27"/>
      <c r="AR73" s="1"/>
      <c r="AS73" s="1"/>
      <c r="AT73" s="1"/>
      <c r="AU73" s="1"/>
      <c r="AV73" s="1"/>
      <c r="AW73" s="1"/>
      <c r="AX73" s="16"/>
      <c r="AY73" s="16"/>
      <c r="AZ73" s="16"/>
      <c r="BA73" s="16"/>
      <c r="BB73" s="16"/>
      <c r="BC73" s="16"/>
      <c r="BD73" s="16"/>
      <c r="BE73" s="16"/>
      <c r="BG73" s="65"/>
      <c r="BH73" s="65"/>
      <c r="BI73" s="66"/>
      <c r="BJ73" s="65"/>
      <c r="BK73" s="65"/>
      <c r="BL73" s="66"/>
    </row>
    <row r="74" spans="3:64">
      <c r="C74" s="69" t="str">
        <f>C69</f>
        <v>砂質土</v>
      </c>
      <c r="D74" s="70"/>
      <c r="E74" s="70"/>
      <c r="F74" s="70"/>
      <c r="G74" s="71"/>
      <c r="H74" s="72" t="s">
        <v>32</v>
      </c>
      <c r="I74" s="70"/>
      <c r="J74" s="70"/>
      <c r="K74" s="70"/>
      <c r="L74" s="71"/>
      <c r="M74" s="72" t="s">
        <v>33</v>
      </c>
      <c r="N74" s="70"/>
      <c r="O74" s="70"/>
      <c r="P74" s="70"/>
      <c r="Q74" s="70"/>
      <c r="R74" s="96" t="str">
        <f>R69</f>
        <v>玉石混り砂礫土</v>
      </c>
      <c r="S74" s="96"/>
      <c r="T74" s="96"/>
      <c r="U74" s="96"/>
      <c r="V74" s="96"/>
      <c r="W74" s="96" t="str">
        <f>W69</f>
        <v>玉石Ⅰ</v>
      </c>
      <c r="X74" s="96"/>
      <c r="Y74" s="96"/>
      <c r="Z74" s="96"/>
      <c r="AA74" s="96"/>
      <c r="AB74" s="72" t="s">
        <v>34</v>
      </c>
      <c r="AC74" s="70"/>
      <c r="AD74" s="70"/>
      <c r="AE74" s="70"/>
      <c r="AF74" s="97"/>
      <c r="AN74" s="16"/>
      <c r="AO74" s="16"/>
      <c r="AP74" s="16"/>
      <c r="AQ74" s="16"/>
      <c r="AR74" s="1"/>
      <c r="AS74" s="1"/>
      <c r="AT74" s="1"/>
      <c r="AU74" s="1"/>
      <c r="AV74" s="1"/>
      <c r="AW74" s="1"/>
      <c r="AX74" s="16"/>
      <c r="AY74" s="16"/>
      <c r="AZ74" s="16"/>
      <c r="BA74" s="16"/>
      <c r="BB74" s="16"/>
      <c r="BC74" s="16"/>
      <c r="BD74" s="16"/>
      <c r="BE74" s="16"/>
      <c r="BG74" s="65"/>
      <c r="BH74" s="65"/>
      <c r="BI74" s="66"/>
      <c r="BJ74" s="65"/>
      <c r="BK74" s="65"/>
      <c r="BL74" s="66"/>
    </row>
    <row r="75" spans="3:64">
      <c r="C75" s="75"/>
      <c r="D75" s="76"/>
      <c r="E75" s="76"/>
      <c r="F75" s="76"/>
      <c r="G75" s="77"/>
      <c r="H75" s="78"/>
      <c r="I75" s="76"/>
      <c r="J75" s="76"/>
      <c r="K75" s="76"/>
      <c r="L75" s="77"/>
      <c r="M75" s="78"/>
      <c r="N75" s="76"/>
      <c r="O75" s="76"/>
      <c r="P75" s="76"/>
      <c r="Q75" s="77"/>
      <c r="R75" s="78"/>
      <c r="S75" s="76"/>
      <c r="T75" s="76"/>
      <c r="U75" s="76"/>
      <c r="V75" s="77"/>
      <c r="W75" s="78"/>
      <c r="X75" s="76"/>
      <c r="Y75" s="76"/>
      <c r="Z75" s="76"/>
      <c r="AA75" s="77"/>
      <c r="AB75" s="78"/>
      <c r="AC75" s="76"/>
      <c r="AD75" s="76"/>
      <c r="AE75" s="76"/>
      <c r="AF75" s="79"/>
      <c r="AN75" s="16"/>
      <c r="AO75" s="16"/>
      <c r="AP75" s="16"/>
      <c r="AQ75" s="16"/>
      <c r="AR75" s="1"/>
      <c r="AS75" s="1"/>
      <c r="AT75" s="1"/>
      <c r="AU75" s="1"/>
      <c r="AV75" s="1"/>
      <c r="AW75" s="1"/>
      <c r="AX75" s="16"/>
      <c r="AY75" s="16"/>
      <c r="AZ75" s="16"/>
      <c r="BA75" s="16"/>
      <c r="BB75" s="16"/>
      <c r="BC75" s="16"/>
      <c r="BD75" s="16"/>
      <c r="BE75" s="16"/>
      <c r="BG75" s="65"/>
      <c r="BH75" s="65"/>
      <c r="BI75" s="66"/>
      <c r="BJ75" s="65"/>
      <c r="BK75" s="65"/>
      <c r="BL75" s="66"/>
    </row>
    <row r="76" spans="3:64">
      <c r="C76" s="69" t="str">
        <f>C71</f>
        <v>軟岩Ⅰ-ｂ</v>
      </c>
      <c r="D76" s="70"/>
      <c r="E76" s="70"/>
      <c r="F76" s="70"/>
      <c r="G76" s="71"/>
      <c r="H76" s="72" t="s">
        <v>36</v>
      </c>
      <c r="I76" s="70"/>
      <c r="J76" s="70"/>
      <c r="K76" s="70"/>
      <c r="L76" s="71"/>
      <c r="M76" s="72" t="s">
        <v>37</v>
      </c>
      <c r="N76" s="70"/>
      <c r="O76" s="70"/>
      <c r="P76" s="70"/>
      <c r="Q76" s="71"/>
      <c r="R76" s="72" t="s">
        <v>38</v>
      </c>
      <c r="S76" s="70"/>
      <c r="T76" s="70"/>
      <c r="U76" s="70"/>
      <c r="V76" s="71"/>
      <c r="W76" s="72" t="s">
        <v>39</v>
      </c>
      <c r="X76" s="70"/>
      <c r="Y76" s="70"/>
      <c r="Z76" s="70"/>
      <c r="AA76" s="71"/>
      <c r="AB76" s="72"/>
      <c r="AC76" s="154"/>
      <c r="AD76" s="154"/>
      <c r="AE76" s="154"/>
      <c r="AF76" s="155"/>
      <c r="AN76" s="16"/>
      <c r="AO76" s="16"/>
      <c r="AP76" s="16"/>
      <c r="AQ76" s="16"/>
      <c r="AR76" s="1"/>
      <c r="AS76" s="1"/>
      <c r="AT76" s="1"/>
      <c r="AU76" s="1"/>
      <c r="AV76" s="1"/>
      <c r="AW76" s="1"/>
      <c r="AX76" s="16"/>
      <c r="AY76" s="16"/>
      <c r="AZ76" s="16"/>
      <c r="BA76" s="16"/>
      <c r="BB76" s="16"/>
      <c r="BC76" s="16"/>
      <c r="BD76" s="16"/>
      <c r="BE76" s="16"/>
    </row>
    <row r="77" spans="3:64" ht="14.25" thickBot="1">
      <c r="C77" s="89"/>
      <c r="D77" s="90"/>
      <c r="E77" s="90"/>
      <c r="F77" s="90"/>
      <c r="G77" s="91"/>
      <c r="H77" s="92"/>
      <c r="I77" s="90"/>
      <c r="J77" s="90"/>
      <c r="K77" s="90"/>
      <c r="L77" s="91"/>
      <c r="M77" s="92"/>
      <c r="N77" s="90"/>
      <c r="O77" s="90"/>
      <c r="P77" s="90"/>
      <c r="Q77" s="91"/>
      <c r="R77" s="92"/>
      <c r="S77" s="90"/>
      <c r="T77" s="90"/>
      <c r="U77" s="90"/>
      <c r="V77" s="91"/>
      <c r="W77" s="92"/>
      <c r="X77" s="90"/>
      <c r="Y77" s="90"/>
      <c r="Z77" s="90"/>
      <c r="AA77" s="91"/>
      <c r="AB77" s="93"/>
      <c r="AC77" s="94"/>
      <c r="AD77" s="94"/>
      <c r="AE77" s="94"/>
      <c r="AF77" s="95"/>
      <c r="AN77" s="16"/>
      <c r="AO77" s="16"/>
      <c r="AP77" s="16"/>
      <c r="AQ77" s="16"/>
      <c r="AR77" s="1"/>
      <c r="AS77" s="1"/>
      <c r="AT77" s="1"/>
      <c r="AU77" s="1"/>
      <c r="AV77" s="1"/>
      <c r="AW77" s="1"/>
      <c r="AX77" s="16"/>
      <c r="AY77" s="16"/>
      <c r="AZ77" s="16"/>
      <c r="BA77" s="16"/>
      <c r="BB77" s="16"/>
      <c r="BC77" s="16"/>
      <c r="BD77" s="16"/>
      <c r="BE77" s="16"/>
    </row>
    <row r="78" spans="3:64">
      <c r="C78" s="116" t="s">
        <v>41</v>
      </c>
      <c r="D78" s="117"/>
      <c r="E78" s="117"/>
      <c r="F78" s="117"/>
      <c r="G78" s="117"/>
      <c r="H78" s="100" t="s">
        <v>127</v>
      </c>
      <c r="I78" s="100"/>
      <c r="J78" s="100"/>
      <c r="K78" s="100"/>
      <c r="L78" s="100"/>
      <c r="M78" s="101"/>
      <c r="N78" s="101"/>
      <c r="O78" s="101"/>
      <c r="P78" s="102"/>
      <c r="Q78" s="46" t="s">
        <v>128</v>
      </c>
      <c r="R78" s="100" t="s">
        <v>129</v>
      </c>
      <c r="S78" s="100"/>
      <c r="T78" s="100"/>
      <c r="U78" s="100"/>
      <c r="V78" s="100"/>
      <c r="W78" s="101"/>
      <c r="X78" s="101"/>
      <c r="Y78" s="101"/>
      <c r="Z78" s="102"/>
      <c r="AA78" s="14" t="s">
        <v>130</v>
      </c>
      <c r="AB78" s="118" t="str">
        <f>IF(SUM(C80:AF80,C82:AF82)=0,"",SUM(C80:AF80,C82:AF82))</f>
        <v/>
      </c>
      <c r="AC78" s="119"/>
      <c r="AD78" s="119"/>
      <c r="AE78" s="119"/>
      <c r="AF78" s="120"/>
      <c r="AN78" s="16"/>
      <c r="AO78" s="16"/>
      <c r="AP78" s="16"/>
      <c r="AQ78" s="16"/>
      <c r="AR78" s="1"/>
      <c r="AS78" s="1"/>
      <c r="AT78" s="1"/>
      <c r="AU78" s="1"/>
      <c r="AV78" s="1"/>
      <c r="AW78" s="1"/>
      <c r="AX78" s="16"/>
      <c r="AY78" s="16"/>
      <c r="AZ78" s="16"/>
      <c r="BA78" s="16"/>
      <c r="BB78" s="16"/>
      <c r="BC78" s="16"/>
      <c r="BD78" s="16"/>
      <c r="BE78" s="16"/>
    </row>
    <row r="79" spans="3:64">
      <c r="C79" s="69" t="str">
        <f>C74</f>
        <v>砂質土</v>
      </c>
      <c r="D79" s="70"/>
      <c r="E79" s="70"/>
      <c r="F79" s="70"/>
      <c r="G79" s="71"/>
      <c r="H79" s="72" t="s">
        <v>32</v>
      </c>
      <c r="I79" s="70"/>
      <c r="J79" s="70"/>
      <c r="K79" s="70"/>
      <c r="L79" s="71"/>
      <c r="M79" s="72" t="s">
        <v>33</v>
      </c>
      <c r="N79" s="70"/>
      <c r="O79" s="70"/>
      <c r="P79" s="70"/>
      <c r="Q79" s="70"/>
      <c r="R79" s="96" t="str">
        <f>R74</f>
        <v>玉石混り砂礫土</v>
      </c>
      <c r="S79" s="96"/>
      <c r="T79" s="96"/>
      <c r="U79" s="96"/>
      <c r="V79" s="96"/>
      <c r="W79" s="96" t="str">
        <f>W74</f>
        <v>玉石Ⅰ</v>
      </c>
      <c r="X79" s="96"/>
      <c r="Y79" s="96"/>
      <c r="Z79" s="96"/>
      <c r="AA79" s="96"/>
      <c r="AB79" s="72" t="s">
        <v>34</v>
      </c>
      <c r="AC79" s="70"/>
      <c r="AD79" s="70"/>
      <c r="AE79" s="70"/>
      <c r="AF79" s="97"/>
      <c r="AN79" s="16"/>
      <c r="AO79" s="16"/>
      <c r="AP79" s="16"/>
      <c r="AQ79" s="16"/>
      <c r="AR79" s="1"/>
      <c r="AS79" s="1"/>
      <c r="AT79" s="1"/>
      <c r="AU79" s="1"/>
      <c r="AV79" s="1"/>
      <c r="AW79" s="1"/>
      <c r="AX79" s="16"/>
      <c r="AY79" s="16"/>
      <c r="AZ79" s="16"/>
      <c r="BA79" s="16"/>
      <c r="BB79" s="16"/>
      <c r="BC79" s="16"/>
      <c r="BD79" s="16"/>
      <c r="BE79" s="16"/>
    </row>
    <row r="80" spans="3:64">
      <c r="C80" s="75"/>
      <c r="D80" s="76"/>
      <c r="E80" s="76"/>
      <c r="F80" s="76"/>
      <c r="G80" s="77"/>
      <c r="H80" s="78"/>
      <c r="I80" s="76"/>
      <c r="J80" s="76"/>
      <c r="K80" s="76"/>
      <c r="L80" s="77"/>
      <c r="M80" s="78"/>
      <c r="N80" s="76"/>
      <c r="O80" s="76"/>
      <c r="P80" s="76"/>
      <c r="Q80" s="77"/>
      <c r="R80" s="78"/>
      <c r="S80" s="76"/>
      <c r="T80" s="76"/>
      <c r="U80" s="76"/>
      <c r="V80" s="77"/>
      <c r="W80" s="78"/>
      <c r="X80" s="76"/>
      <c r="Y80" s="76"/>
      <c r="Z80" s="76"/>
      <c r="AA80" s="77"/>
      <c r="AB80" s="78"/>
      <c r="AC80" s="76"/>
      <c r="AD80" s="76"/>
      <c r="AE80" s="76"/>
      <c r="AF80" s="79"/>
      <c r="AN80" s="16"/>
      <c r="AO80" s="16"/>
      <c r="AP80" s="16"/>
      <c r="AQ80" s="16"/>
      <c r="AR80" s="1"/>
      <c r="AS80" s="1"/>
      <c r="AT80" s="1"/>
      <c r="AU80" s="1"/>
      <c r="AV80" s="1"/>
      <c r="AW80" s="1"/>
      <c r="AX80" s="16"/>
      <c r="AY80" s="16"/>
      <c r="AZ80" s="16"/>
      <c r="BA80" s="16"/>
      <c r="BB80" s="16"/>
      <c r="BC80" s="16"/>
      <c r="BD80" s="16"/>
      <c r="BE80" s="16"/>
    </row>
    <row r="81" spans="3:57">
      <c r="C81" s="69" t="str">
        <f>C76</f>
        <v>軟岩Ⅰ-ｂ</v>
      </c>
      <c r="D81" s="70"/>
      <c r="E81" s="70"/>
      <c r="F81" s="70"/>
      <c r="G81" s="71"/>
      <c r="H81" s="72" t="s">
        <v>36</v>
      </c>
      <c r="I81" s="70"/>
      <c r="J81" s="70"/>
      <c r="K81" s="70"/>
      <c r="L81" s="71"/>
      <c r="M81" s="72" t="s">
        <v>37</v>
      </c>
      <c r="N81" s="70"/>
      <c r="O81" s="70"/>
      <c r="P81" s="70"/>
      <c r="Q81" s="71"/>
      <c r="R81" s="72" t="s">
        <v>38</v>
      </c>
      <c r="S81" s="70"/>
      <c r="T81" s="70"/>
      <c r="U81" s="70"/>
      <c r="V81" s="71"/>
      <c r="W81" s="72" t="s">
        <v>39</v>
      </c>
      <c r="X81" s="70"/>
      <c r="Y81" s="70"/>
      <c r="Z81" s="70"/>
      <c r="AA81" s="71"/>
      <c r="AB81" s="72"/>
      <c r="AC81" s="154"/>
      <c r="AD81" s="154"/>
      <c r="AE81" s="154"/>
      <c r="AF81" s="155"/>
      <c r="AN81" s="16"/>
      <c r="AO81" s="16"/>
      <c r="AP81" s="16"/>
      <c r="AQ81" s="16"/>
      <c r="AR81" s="1"/>
      <c r="AS81" s="1"/>
      <c r="AT81" s="1"/>
      <c r="AU81" s="1"/>
      <c r="AV81" s="1"/>
      <c r="AW81" s="1"/>
      <c r="AX81" s="16"/>
      <c r="AY81" s="16"/>
      <c r="AZ81" s="16"/>
      <c r="BA81" s="16"/>
      <c r="BB81" s="16"/>
      <c r="BC81" s="16"/>
      <c r="BD81" s="16"/>
      <c r="BE81" s="16"/>
    </row>
    <row r="82" spans="3:57" ht="14.25" thickBot="1">
      <c r="C82" s="109"/>
      <c r="D82" s="110"/>
      <c r="E82" s="110"/>
      <c r="F82" s="110"/>
      <c r="G82" s="111"/>
      <c r="H82" s="112"/>
      <c r="I82" s="110"/>
      <c r="J82" s="110"/>
      <c r="K82" s="110"/>
      <c r="L82" s="111"/>
      <c r="M82" s="112"/>
      <c r="N82" s="110"/>
      <c r="O82" s="110"/>
      <c r="P82" s="110"/>
      <c r="Q82" s="111"/>
      <c r="R82" s="112"/>
      <c r="S82" s="110"/>
      <c r="T82" s="110"/>
      <c r="U82" s="110"/>
      <c r="V82" s="111"/>
      <c r="W82" s="112"/>
      <c r="X82" s="110"/>
      <c r="Y82" s="110"/>
      <c r="Z82" s="110"/>
      <c r="AA82" s="111"/>
      <c r="AB82" s="113"/>
      <c r="AC82" s="114"/>
      <c r="AD82" s="114"/>
      <c r="AE82" s="114"/>
      <c r="AF82" s="115"/>
      <c r="AN82" s="16"/>
      <c r="AO82" s="16"/>
      <c r="AP82" s="16"/>
      <c r="AQ82" s="16"/>
      <c r="AR82" s="1"/>
      <c r="AS82" s="1"/>
      <c r="AT82" s="1"/>
      <c r="AU82" s="1"/>
      <c r="AV82" s="1"/>
      <c r="AW82" s="1"/>
      <c r="AX82" s="16"/>
      <c r="AY82" s="16"/>
      <c r="AZ82" s="16"/>
      <c r="BA82" s="16"/>
      <c r="BB82" s="16"/>
      <c r="BC82" s="16"/>
      <c r="BD82" s="16"/>
      <c r="BE82" s="16"/>
    </row>
    <row r="83" spans="3:57">
      <c r="C83" s="98" t="s">
        <v>42</v>
      </c>
      <c r="D83" s="99"/>
      <c r="E83" s="99"/>
      <c r="F83" s="99"/>
      <c r="G83" s="99"/>
      <c r="H83" s="100" t="s">
        <v>127</v>
      </c>
      <c r="I83" s="100"/>
      <c r="J83" s="100"/>
      <c r="K83" s="100"/>
      <c r="L83" s="100"/>
      <c r="M83" s="101"/>
      <c r="N83" s="101"/>
      <c r="O83" s="101"/>
      <c r="P83" s="102"/>
      <c r="Q83" s="46" t="s">
        <v>128</v>
      </c>
      <c r="R83" s="100" t="s">
        <v>129</v>
      </c>
      <c r="S83" s="100"/>
      <c r="T83" s="100"/>
      <c r="U83" s="100"/>
      <c r="V83" s="100"/>
      <c r="W83" s="101"/>
      <c r="X83" s="101"/>
      <c r="Y83" s="101"/>
      <c r="Z83" s="102"/>
      <c r="AA83" s="14" t="s">
        <v>130</v>
      </c>
      <c r="AB83" s="106" t="str">
        <f>IF(SUM(C85:AF85,C87:AF87)=0,"",SUM(C85:AF85,C87:AF87))</f>
        <v/>
      </c>
      <c r="AC83" s="107"/>
      <c r="AD83" s="107"/>
      <c r="AE83" s="107"/>
      <c r="AF83" s="108"/>
      <c r="AN83" s="16"/>
      <c r="AO83" s="16"/>
      <c r="AP83" s="16"/>
      <c r="AQ83" s="16"/>
      <c r="AR83" s="1"/>
      <c r="AS83" s="1"/>
      <c r="AT83" s="1"/>
      <c r="AU83" s="1"/>
      <c r="AV83" s="1"/>
      <c r="AW83" s="1"/>
      <c r="AX83" s="16"/>
      <c r="AY83" s="16"/>
      <c r="AZ83" s="16"/>
      <c r="BA83" s="16"/>
      <c r="BB83" s="16"/>
      <c r="BC83" s="16"/>
      <c r="BD83" s="16"/>
      <c r="BE83" s="16"/>
    </row>
    <row r="84" spans="3:57">
      <c r="C84" s="69" t="str">
        <f>C79</f>
        <v>砂質土</v>
      </c>
      <c r="D84" s="70"/>
      <c r="E84" s="70"/>
      <c r="F84" s="70"/>
      <c r="G84" s="71"/>
      <c r="H84" s="72" t="s">
        <v>32</v>
      </c>
      <c r="I84" s="70"/>
      <c r="J84" s="70"/>
      <c r="K84" s="70"/>
      <c r="L84" s="71"/>
      <c r="M84" s="72" t="s">
        <v>33</v>
      </c>
      <c r="N84" s="70"/>
      <c r="O84" s="70"/>
      <c r="P84" s="70"/>
      <c r="Q84" s="70"/>
      <c r="R84" s="96" t="str">
        <f>R79</f>
        <v>玉石混り砂礫土</v>
      </c>
      <c r="S84" s="96"/>
      <c r="T84" s="96"/>
      <c r="U84" s="96"/>
      <c r="V84" s="96"/>
      <c r="W84" s="96" t="str">
        <f>W79</f>
        <v>玉石Ⅰ</v>
      </c>
      <c r="X84" s="96"/>
      <c r="Y84" s="96"/>
      <c r="Z84" s="96"/>
      <c r="AA84" s="96"/>
      <c r="AB84" s="72" t="s">
        <v>34</v>
      </c>
      <c r="AC84" s="70"/>
      <c r="AD84" s="70"/>
      <c r="AE84" s="70"/>
      <c r="AF84" s="97"/>
      <c r="AN84" s="16"/>
      <c r="AO84" s="16"/>
      <c r="AP84" s="16"/>
      <c r="AQ84" s="16"/>
      <c r="AR84" s="1"/>
      <c r="AS84" s="1"/>
      <c r="AT84" s="1"/>
      <c r="AU84" s="1"/>
      <c r="AV84" s="1"/>
      <c r="AW84" s="1"/>
      <c r="AX84" s="16"/>
      <c r="AY84" s="16"/>
      <c r="AZ84" s="16"/>
      <c r="BA84" s="16"/>
      <c r="BB84" s="16"/>
      <c r="BC84" s="16"/>
      <c r="BD84" s="16"/>
      <c r="BE84" s="16"/>
    </row>
    <row r="85" spans="3:57">
      <c r="C85" s="75"/>
      <c r="D85" s="76"/>
      <c r="E85" s="76"/>
      <c r="F85" s="76"/>
      <c r="G85" s="77"/>
      <c r="H85" s="78"/>
      <c r="I85" s="76"/>
      <c r="J85" s="76"/>
      <c r="K85" s="76"/>
      <c r="L85" s="77"/>
      <c r="M85" s="78"/>
      <c r="N85" s="76"/>
      <c r="O85" s="76"/>
      <c r="P85" s="76"/>
      <c r="Q85" s="77"/>
      <c r="R85" s="78"/>
      <c r="S85" s="76"/>
      <c r="T85" s="76"/>
      <c r="U85" s="76"/>
      <c r="V85" s="77"/>
      <c r="W85" s="78"/>
      <c r="X85" s="76"/>
      <c r="Y85" s="76"/>
      <c r="Z85" s="76"/>
      <c r="AA85" s="77"/>
      <c r="AB85" s="78"/>
      <c r="AC85" s="76"/>
      <c r="AD85" s="76"/>
      <c r="AE85" s="76"/>
      <c r="AF85" s="79"/>
      <c r="AN85" s="16"/>
      <c r="AO85" s="16"/>
      <c r="AP85" s="16"/>
      <c r="AQ85" s="16"/>
      <c r="AR85" s="1"/>
      <c r="AS85" s="1"/>
      <c r="AT85" s="1"/>
      <c r="AU85" s="1"/>
      <c r="AV85" s="1"/>
      <c r="AW85" s="1"/>
      <c r="AX85" s="16"/>
      <c r="AY85" s="16"/>
      <c r="AZ85" s="16"/>
      <c r="BA85" s="16"/>
      <c r="BB85" s="16"/>
      <c r="BC85" s="16"/>
      <c r="BD85" s="16"/>
      <c r="BE85" s="16"/>
    </row>
    <row r="86" spans="3:57">
      <c r="C86" s="69" t="str">
        <f>C81</f>
        <v>軟岩Ⅰ-ｂ</v>
      </c>
      <c r="D86" s="70"/>
      <c r="E86" s="70"/>
      <c r="F86" s="70"/>
      <c r="G86" s="71"/>
      <c r="H86" s="72" t="s">
        <v>36</v>
      </c>
      <c r="I86" s="70"/>
      <c r="J86" s="70"/>
      <c r="K86" s="70"/>
      <c r="L86" s="71"/>
      <c r="M86" s="72" t="s">
        <v>37</v>
      </c>
      <c r="N86" s="70"/>
      <c r="O86" s="70"/>
      <c r="P86" s="70"/>
      <c r="Q86" s="71"/>
      <c r="R86" s="72" t="s">
        <v>38</v>
      </c>
      <c r="S86" s="70"/>
      <c r="T86" s="70"/>
      <c r="U86" s="70"/>
      <c r="V86" s="71"/>
      <c r="W86" s="72" t="s">
        <v>39</v>
      </c>
      <c r="X86" s="70"/>
      <c r="Y86" s="70"/>
      <c r="Z86" s="70"/>
      <c r="AA86" s="71"/>
      <c r="AB86" s="72"/>
      <c r="AC86" s="154"/>
      <c r="AD86" s="154"/>
      <c r="AE86" s="154"/>
      <c r="AF86" s="155"/>
      <c r="AN86" s="16"/>
      <c r="AO86" s="16"/>
      <c r="AP86" s="16"/>
      <c r="AQ86" s="16"/>
      <c r="AR86" s="1"/>
      <c r="AS86" s="1"/>
      <c r="AT86" s="1"/>
      <c r="AU86" s="1"/>
      <c r="AV86" s="1"/>
      <c r="AW86" s="1"/>
      <c r="AX86" s="16"/>
      <c r="AY86" s="16"/>
      <c r="AZ86" s="16"/>
      <c r="BA86" s="16"/>
      <c r="BB86" s="16"/>
      <c r="BC86" s="16"/>
      <c r="BD86" s="16"/>
      <c r="BE86" s="16"/>
    </row>
    <row r="87" spans="3:57" ht="14.25" thickBot="1">
      <c r="C87" s="89"/>
      <c r="D87" s="90"/>
      <c r="E87" s="90"/>
      <c r="F87" s="90"/>
      <c r="G87" s="91"/>
      <c r="H87" s="92"/>
      <c r="I87" s="90"/>
      <c r="J87" s="90"/>
      <c r="K87" s="90"/>
      <c r="L87" s="91"/>
      <c r="M87" s="92"/>
      <c r="N87" s="90"/>
      <c r="O87" s="90"/>
      <c r="P87" s="90"/>
      <c r="Q87" s="91"/>
      <c r="R87" s="92"/>
      <c r="S87" s="90"/>
      <c r="T87" s="90"/>
      <c r="U87" s="90"/>
      <c r="V87" s="91"/>
      <c r="W87" s="92"/>
      <c r="X87" s="90"/>
      <c r="Y87" s="90"/>
      <c r="Z87" s="90"/>
      <c r="AA87" s="91"/>
      <c r="AB87" s="93"/>
      <c r="AC87" s="94"/>
      <c r="AD87" s="94"/>
      <c r="AE87" s="94"/>
      <c r="AF87" s="95"/>
      <c r="AN87" s="16"/>
      <c r="AO87" s="16"/>
      <c r="AP87" s="16"/>
      <c r="AQ87" s="16"/>
      <c r="AR87" s="1"/>
      <c r="AS87" s="1"/>
      <c r="AT87" s="1"/>
      <c r="AU87" s="1"/>
      <c r="AV87" s="1"/>
      <c r="AW87" s="1"/>
      <c r="AX87" s="16"/>
      <c r="AY87" s="16"/>
      <c r="AZ87" s="16"/>
      <c r="BA87" s="16"/>
      <c r="BB87" s="16"/>
      <c r="BC87" s="16"/>
      <c r="BD87" s="16"/>
      <c r="BE87" s="16"/>
    </row>
    <row r="88" spans="3:57">
      <c r="C88" s="98" t="s">
        <v>43</v>
      </c>
      <c r="D88" s="99"/>
      <c r="E88" s="99"/>
      <c r="F88" s="99"/>
      <c r="G88" s="99"/>
      <c r="H88" s="100" t="s">
        <v>127</v>
      </c>
      <c r="I88" s="100"/>
      <c r="J88" s="100"/>
      <c r="K88" s="100"/>
      <c r="L88" s="100"/>
      <c r="M88" s="101"/>
      <c r="N88" s="101"/>
      <c r="O88" s="101"/>
      <c r="P88" s="102"/>
      <c r="Q88" s="46" t="s">
        <v>128</v>
      </c>
      <c r="R88" s="100" t="s">
        <v>129</v>
      </c>
      <c r="S88" s="100"/>
      <c r="T88" s="100"/>
      <c r="U88" s="100"/>
      <c r="V88" s="100"/>
      <c r="W88" s="101"/>
      <c r="X88" s="101"/>
      <c r="Y88" s="101"/>
      <c r="Z88" s="102"/>
      <c r="AA88" s="14" t="s">
        <v>130</v>
      </c>
      <c r="AB88" s="103" t="str">
        <f>IF(SUM(C90:AF90,C92:AF92)=0,"",SUM(C90:AF90,C92:AF92))</f>
        <v/>
      </c>
      <c r="AC88" s="104"/>
      <c r="AD88" s="104"/>
      <c r="AE88" s="104"/>
      <c r="AF88" s="105"/>
      <c r="AN88" s="16"/>
      <c r="AO88" s="16"/>
      <c r="AP88" s="16"/>
      <c r="AQ88" s="16"/>
      <c r="AR88" s="1"/>
      <c r="AS88" s="1"/>
      <c r="AT88" s="1"/>
      <c r="AU88" s="1"/>
      <c r="AV88" s="1"/>
      <c r="AW88" s="1"/>
      <c r="AX88" s="16"/>
      <c r="AY88" s="16"/>
      <c r="AZ88" s="16"/>
      <c r="BA88" s="16"/>
      <c r="BB88" s="16"/>
      <c r="BC88" s="16"/>
      <c r="BD88" s="16"/>
      <c r="BE88" s="16"/>
    </row>
    <row r="89" spans="3:57">
      <c r="C89" s="69" t="str">
        <f>C84</f>
        <v>砂質土</v>
      </c>
      <c r="D89" s="70"/>
      <c r="E89" s="70"/>
      <c r="F89" s="70"/>
      <c r="G89" s="71"/>
      <c r="H89" s="72" t="s">
        <v>32</v>
      </c>
      <c r="I89" s="70"/>
      <c r="J89" s="70"/>
      <c r="K89" s="70"/>
      <c r="L89" s="71"/>
      <c r="M89" s="72" t="s">
        <v>33</v>
      </c>
      <c r="N89" s="70"/>
      <c r="O89" s="70"/>
      <c r="P89" s="70"/>
      <c r="Q89" s="70"/>
      <c r="R89" s="96" t="str">
        <f>R84</f>
        <v>玉石混り砂礫土</v>
      </c>
      <c r="S89" s="96"/>
      <c r="T89" s="96"/>
      <c r="U89" s="96"/>
      <c r="V89" s="96"/>
      <c r="W89" s="96" t="str">
        <f>W84</f>
        <v>玉石Ⅰ</v>
      </c>
      <c r="X89" s="96"/>
      <c r="Y89" s="96"/>
      <c r="Z89" s="96"/>
      <c r="AA89" s="96"/>
      <c r="AB89" s="72" t="s">
        <v>34</v>
      </c>
      <c r="AC89" s="70"/>
      <c r="AD89" s="70"/>
      <c r="AE89" s="70"/>
      <c r="AF89" s="97"/>
      <c r="AN89" s="16"/>
      <c r="AO89" s="16"/>
      <c r="AP89" s="16"/>
      <c r="AQ89" s="16"/>
      <c r="AR89" s="1"/>
      <c r="AS89" s="1"/>
      <c r="AT89" s="1"/>
      <c r="AU89" s="1"/>
      <c r="AV89" s="1"/>
      <c r="AW89" s="1"/>
      <c r="AX89" s="16"/>
      <c r="AY89" s="16"/>
      <c r="AZ89" s="16"/>
      <c r="BA89" s="16"/>
      <c r="BB89" s="16"/>
      <c r="BC89" s="16"/>
      <c r="BD89" s="16"/>
      <c r="BE89" s="16"/>
    </row>
    <row r="90" spans="3:57">
      <c r="C90" s="75"/>
      <c r="D90" s="76"/>
      <c r="E90" s="76"/>
      <c r="F90" s="76"/>
      <c r="G90" s="77"/>
      <c r="H90" s="78"/>
      <c r="I90" s="76"/>
      <c r="J90" s="76"/>
      <c r="K90" s="76"/>
      <c r="L90" s="77"/>
      <c r="M90" s="78"/>
      <c r="N90" s="76"/>
      <c r="O90" s="76"/>
      <c r="P90" s="76"/>
      <c r="Q90" s="77"/>
      <c r="R90" s="78"/>
      <c r="S90" s="76"/>
      <c r="T90" s="76"/>
      <c r="U90" s="76"/>
      <c r="V90" s="77"/>
      <c r="W90" s="78"/>
      <c r="X90" s="76"/>
      <c r="Y90" s="76"/>
      <c r="Z90" s="76"/>
      <c r="AA90" s="77"/>
      <c r="AB90" s="78"/>
      <c r="AC90" s="76"/>
      <c r="AD90" s="76"/>
      <c r="AE90" s="76"/>
      <c r="AF90" s="79"/>
      <c r="AN90" s="16"/>
      <c r="AO90" s="16"/>
      <c r="AP90" s="16"/>
      <c r="AQ90" s="16"/>
      <c r="AR90" s="1"/>
      <c r="AS90" s="1"/>
      <c r="AT90" s="1"/>
      <c r="AU90" s="1"/>
      <c r="AV90" s="1"/>
      <c r="AW90" s="1"/>
      <c r="AX90" s="16"/>
      <c r="AY90" s="16"/>
      <c r="AZ90" s="16"/>
      <c r="BA90" s="16"/>
      <c r="BB90" s="16"/>
      <c r="BC90" s="16"/>
      <c r="BD90" s="16"/>
      <c r="BE90" s="16"/>
    </row>
    <row r="91" spans="3:57">
      <c r="C91" s="69" t="str">
        <f>C86</f>
        <v>軟岩Ⅰ-ｂ</v>
      </c>
      <c r="D91" s="70"/>
      <c r="E91" s="70"/>
      <c r="F91" s="70"/>
      <c r="G91" s="71"/>
      <c r="H91" s="72" t="s">
        <v>36</v>
      </c>
      <c r="I91" s="70"/>
      <c r="J91" s="70"/>
      <c r="K91" s="70"/>
      <c r="L91" s="71"/>
      <c r="M91" s="72" t="s">
        <v>37</v>
      </c>
      <c r="N91" s="70"/>
      <c r="O91" s="70"/>
      <c r="P91" s="70"/>
      <c r="Q91" s="71"/>
      <c r="R91" s="72" t="s">
        <v>38</v>
      </c>
      <c r="S91" s="70"/>
      <c r="T91" s="70"/>
      <c r="U91" s="70"/>
      <c r="V91" s="71"/>
      <c r="W91" s="72" t="s">
        <v>39</v>
      </c>
      <c r="X91" s="70"/>
      <c r="Y91" s="70"/>
      <c r="Z91" s="70"/>
      <c r="AA91" s="71"/>
      <c r="AB91" s="72"/>
      <c r="AC91" s="154"/>
      <c r="AD91" s="154"/>
      <c r="AE91" s="154"/>
      <c r="AF91" s="155"/>
      <c r="AN91" s="16"/>
      <c r="AO91" s="16"/>
      <c r="AP91" s="16"/>
      <c r="AQ91" s="16"/>
      <c r="AR91" s="1"/>
      <c r="AS91" s="1"/>
      <c r="AT91" s="1"/>
      <c r="AU91" s="1"/>
      <c r="AV91" s="1"/>
      <c r="AW91" s="1"/>
      <c r="AX91" s="16"/>
      <c r="AY91" s="16"/>
      <c r="AZ91" s="16"/>
      <c r="BA91" s="16"/>
      <c r="BB91" s="16"/>
      <c r="BC91" s="16"/>
      <c r="BD91" s="16"/>
      <c r="BE91" s="16"/>
    </row>
    <row r="92" spans="3:57" ht="14.25" thickBot="1">
      <c r="C92" s="89"/>
      <c r="D92" s="90"/>
      <c r="E92" s="90"/>
      <c r="F92" s="90"/>
      <c r="G92" s="91"/>
      <c r="H92" s="92"/>
      <c r="I92" s="90"/>
      <c r="J92" s="90"/>
      <c r="K92" s="90"/>
      <c r="L92" s="91"/>
      <c r="M92" s="92"/>
      <c r="N92" s="90"/>
      <c r="O92" s="90"/>
      <c r="P92" s="90"/>
      <c r="Q92" s="91"/>
      <c r="R92" s="92"/>
      <c r="S92" s="90"/>
      <c r="T92" s="90"/>
      <c r="U92" s="90"/>
      <c r="V92" s="91"/>
      <c r="W92" s="92"/>
      <c r="X92" s="90"/>
      <c r="Y92" s="90"/>
      <c r="Z92" s="90"/>
      <c r="AA92" s="91"/>
      <c r="AB92" s="93"/>
      <c r="AC92" s="94"/>
      <c r="AD92" s="94"/>
      <c r="AE92" s="94"/>
      <c r="AF92" s="95"/>
      <c r="AN92" s="16"/>
      <c r="AO92" s="16"/>
      <c r="AP92" s="16"/>
      <c r="AQ92" s="16"/>
      <c r="AR92" s="1"/>
      <c r="AS92" s="1"/>
      <c r="AT92" s="1"/>
      <c r="AU92" s="1"/>
      <c r="AV92" s="1"/>
      <c r="AW92" s="1"/>
      <c r="AX92" s="16"/>
      <c r="AY92" s="16"/>
      <c r="AZ92" s="16"/>
      <c r="BA92" s="16"/>
      <c r="BB92" s="16"/>
      <c r="BC92" s="16"/>
      <c r="BD92" s="16"/>
      <c r="BE92" s="16"/>
    </row>
    <row r="93" spans="3:57">
      <c r="C93" s="98" t="s">
        <v>44</v>
      </c>
      <c r="D93" s="99"/>
      <c r="E93" s="99"/>
      <c r="F93" s="99"/>
      <c r="G93" s="99"/>
      <c r="H93" s="100" t="s">
        <v>127</v>
      </c>
      <c r="I93" s="100"/>
      <c r="J93" s="100"/>
      <c r="K93" s="100"/>
      <c r="L93" s="100"/>
      <c r="M93" s="101"/>
      <c r="N93" s="101"/>
      <c r="O93" s="101"/>
      <c r="P93" s="102"/>
      <c r="Q93" s="46" t="s">
        <v>128</v>
      </c>
      <c r="R93" s="100" t="s">
        <v>129</v>
      </c>
      <c r="S93" s="100"/>
      <c r="T93" s="100"/>
      <c r="U93" s="100"/>
      <c r="V93" s="100"/>
      <c r="W93" s="101"/>
      <c r="X93" s="101"/>
      <c r="Y93" s="101"/>
      <c r="Z93" s="102"/>
      <c r="AA93" s="14" t="s">
        <v>130</v>
      </c>
      <c r="AB93" s="103" t="str">
        <f>IF(SUM(C95:AF95,C97:AF97)=0,"",SUM(C95:AF95,C97:AF97))</f>
        <v/>
      </c>
      <c r="AC93" s="104"/>
      <c r="AD93" s="104"/>
      <c r="AE93" s="104"/>
      <c r="AF93" s="105"/>
      <c r="AN93" s="16"/>
      <c r="AO93" s="16"/>
      <c r="AP93" s="16"/>
      <c r="AQ93" s="16"/>
      <c r="AR93" s="1"/>
      <c r="AS93" s="1"/>
      <c r="AT93" s="1"/>
      <c r="AU93" s="1"/>
      <c r="AV93" s="1"/>
      <c r="AW93" s="1"/>
      <c r="AX93" s="16"/>
      <c r="AY93" s="16"/>
      <c r="AZ93" s="16"/>
      <c r="BA93" s="16"/>
      <c r="BB93" s="16"/>
      <c r="BC93" s="16"/>
      <c r="BD93" s="16"/>
      <c r="BE93" s="16"/>
    </row>
    <row r="94" spans="3:57">
      <c r="C94" s="69" t="str">
        <f>C89</f>
        <v>砂質土</v>
      </c>
      <c r="D94" s="70"/>
      <c r="E94" s="70"/>
      <c r="F94" s="70"/>
      <c r="G94" s="71"/>
      <c r="H94" s="72" t="s">
        <v>32</v>
      </c>
      <c r="I94" s="70"/>
      <c r="J94" s="70"/>
      <c r="K94" s="70"/>
      <c r="L94" s="71"/>
      <c r="M94" s="72" t="s">
        <v>33</v>
      </c>
      <c r="N94" s="70"/>
      <c r="O94" s="70"/>
      <c r="P94" s="70"/>
      <c r="Q94" s="70"/>
      <c r="R94" s="96" t="str">
        <f>R89</f>
        <v>玉石混り砂礫土</v>
      </c>
      <c r="S94" s="96"/>
      <c r="T94" s="96"/>
      <c r="U94" s="96"/>
      <c r="V94" s="96"/>
      <c r="W94" s="96" t="str">
        <f>W89</f>
        <v>玉石Ⅰ</v>
      </c>
      <c r="X94" s="96"/>
      <c r="Y94" s="96"/>
      <c r="Z94" s="96"/>
      <c r="AA94" s="96"/>
      <c r="AB94" s="72" t="s">
        <v>34</v>
      </c>
      <c r="AC94" s="70"/>
      <c r="AD94" s="70"/>
      <c r="AE94" s="70"/>
      <c r="AF94" s="97"/>
      <c r="AN94" s="16"/>
      <c r="AO94" s="16"/>
      <c r="AP94" s="16"/>
      <c r="AQ94" s="16"/>
      <c r="AR94" s="1"/>
      <c r="AS94" s="1"/>
      <c r="AT94" s="1"/>
      <c r="AU94" s="1"/>
      <c r="AV94" s="1"/>
      <c r="AW94" s="1"/>
      <c r="AX94" s="16"/>
      <c r="AY94" s="16"/>
      <c r="AZ94" s="16"/>
      <c r="BA94" s="16"/>
      <c r="BB94" s="16"/>
      <c r="BC94" s="16"/>
      <c r="BD94" s="16"/>
      <c r="BE94" s="16"/>
    </row>
    <row r="95" spans="3:57">
      <c r="C95" s="75"/>
      <c r="D95" s="76"/>
      <c r="E95" s="76"/>
      <c r="F95" s="76"/>
      <c r="G95" s="77"/>
      <c r="H95" s="78"/>
      <c r="I95" s="76"/>
      <c r="J95" s="76"/>
      <c r="K95" s="76"/>
      <c r="L95" s="77"/>
      <c r="M95" s="78"/>
      <c r="N95" s="76"/>
      <c r="O95" s="76"/>
      <c r="P95" s="76"/>
      <c r="Q95" s="77"/>
      <c r="R95" s="78"/>
      <c r="S95" s="76"/>
      <c r="T95" s="76"/>
      <c r="U95" s="76"/>
      <c r="V95" s="77"/>
      <c r="W95" s="78"/>
      <c r="X95" s="76"/>
      <c r="Y95" s="76"/>
      <c r="Z95" s="76"/>
      <c r="AA95" s="77"/>
      <c r="AB95" s="78"/>
      <c r="AC95" s="76"/>
      <c r="AD95" s="76"/>
      <c r="AE95" s="76"/>
      <c r="AF95" s="79"/>
      <c r="AN95" s="16"/>
      <c r="AO95" s="16"/>
      <c r="AP95" s="16"/>
      <c r="AQ95" s="16"/>
      <c r="AR95" s="1"/>
      <c r="AS95" s="1"/>
      <c r="AT95" s="1"/>
      <c r="AU95" s="1"/>
      <c r="AV95" s="1"/>
      <c r="AW95" s="1"/>
      <c r="AX95" s="16"/>
      <c r="AY95" s="16"/>
      <c r="AZ95" s="16"/>
      <c r="BA95" s="16"/>
      <c r="BB95" s="16"/>
      <c r="BC95" s="16"/>
      <c r="BD95" s="16"/>
      <c r="BE95" s="16"/>
    </row>
    <row r="96" spans="3:57">
      <c r="C96" s="69" t="str">
        <f>C91</f>
        <v>軟岩Ⅰ-ｂ</v>
      </c>
      <c r="D96" s="70"/>
      <c r="E96" s="70"/>
      <c r="F96" s="70"/>
      <c r="G96" s="71"/>
      <c r="H96" s="72" t="s">
        <v>36</v>
      </c>
      <c r="I96" s="70"/>
      <c r="J96" s="70"/>
      <c r="K96" s="70"/>
      <c r="L96" s="71"/>
      <c r="M96" s="72" t="s">
        <v>37</v>
      </c>
      <c r="N96" s="70"/>
      <c r="O96" s="70"/>
      <c r="P96" s="70"/>
      <c r="Q96" s="71"/>
      <c r="R96" s="72" t="s">
        <v>38</v>
      </c>
      <c r="S96" s="70"/>
      <c r="T96" s="70"/>
      <c r="U96" s="70"/>
      <c r="V96" s="71"/>
      <c r="W96" s="72" t="s">
        <v>39</v>
      </c>
      <c r="X96" s="70"/>
      <c r="Y96" s="70"/>
      <c r="Z96" s="70"/>
      <c r="AA96" s="71"/>
      <c r="AB96" s="72"/>
      <c r="AC96" s="154"/>
      <c r="AD96" s="154"/>
      <c r="AE96" s="154"/>
      <c r="AF96" s="155"/>
      <c r="AN96" s="16"/>
      <c r="AO96" s="16"/>
      <c r="AP96" s="16"/>
      <c r="AQ96" s="16"/>
      <c r="AR96" s="1"/>
      <c r="AS96" s="1"/>
      <c r="AT96" s="1"/>
      <c r="AU96" s="1"/>
      <c r="AV96" s="1"/>
      <c r="AW96" s="1"/>
      <c r="AX96" s="16"/>
      <c r="AY96" s="16"/>
      <c r="AZ96" s="16"/>
      <c r="BA96" s="16"/>
      <c r="BB96" s="16"/>
      <c r="BC96" s="16"/>
      <c r="BD96" s="16"/>
      <c r="BE96" s="16"/>
    </row>
    <row r="97" spans="3:57" ht="14.25" thickBot="1">
      <c r="C97" s="89"/>
      <c r="D97" s="90"/>
      <c r="E97" s="90"/>
      <c r="F97" s="90"/>
      <c r="G97" s="91"/>
      <c r="H97" s="92"/>
      <c r="I97" s="90"/>
      <c r="J97" s="90"/>
      <c r="K97" s="90"/>
      <c r="L97" s="91"/>
      <c r="M97" s="92"/>
      <c r="N97" s="90"/>
      <c r="O97" s="90"/>
      <c r="P97" s="90"/>
      <c r="Q97" s="91"/>
      <c r="R97" s="92"/>
      <c r="S97" s="90"/>
      <c r="T97" s="90"/>
      <c r="U97" s="90"/>
      <c r="V97" s="91"/>
      <c r="W97" s="92"/>
      <c r="X97" s="90"/>
      <c r="Y97" s="90"/>
      <c r="Z97" s="90"/>
      <c r="AA97" s="91"/>
      <c r="AB97" s="93"/>
      <c r="AC97" s="94"/>
      <c r="AD97" s="94"/>
      <c r="AE97" s="94"/>
      <c r="AF97" s="95"/>
      <c r="AN97" s="16"/>
      <c r="AO97" s="16"/>
      <c r="AP97" s="16"/>
      <c r="AQ97" s="16"/>
      <c r="AR97" s="1"/>
      <c r="AS97" s="1"/>
      <c r="AT97" s="1"/>
      <c r="AU97" s="1"/>
      <c r="AV97" s="1"/>
      <c r="AW97" s="1"/>
      <c r="AX97" s="16"/>
      <c r="AY97" s="16"/>
      <c r="AZ97" s="16"/>
      <c r="BA97" s="16"/>
      <c r="BB97" s="16"/>
      <c r="BC97" s="16"/>
      <c r="BD97" s="16"/>
      <c r="BE97" s="16"/>
    </row>
    <row r="98" spans="3:57">
      <c r="C98" s="98" t="s">
        <v>45</v>
      </c>
      <c r="D98" s="99"/>
      <c r="E98" s="99"/>
      <c r="F98" s="99"/>
      <c r="G98" s="99"/>
      <c r="H98" s="100" t="s">
        <v>127</v>
      </c>
      <c r="I98" s="100"/>
      <c r="J98" s="100"/>
      <c r="K98" s="100"/>
      <c r="L98" s="100"/>
      <c r="M98" s="101"/>
      <c r="N98" s="101"/>
      <c r="O98" s="101"/>
      <c r="P98" s="102"/>
      <c r="Q98" s="46" t="s">
        <v>128</v>
      </c>
      <c r="R98" s="100" t="s">
        <v>129</v>
      </c>
      <c r="S98" s="100"/>
      <c r="T98" s="100"/>
      <c r="U98" s="100"/>
      <c r="V98" s="100"/>
      <c r="W98" s="101"/>
      <c r="X98" s="101"/>
      <c r="Y98" s="101"/>
      <c r="Z98" s="102"/>
      <c r="AA98" s="14" t="s">
        <v>130</v>
      </c>
      <c r="AB98" s="103" t="str">
        <f>IF(SUM(C100:AF100,C102:AF102)=0,"",SUM(C100:AF100,C102:AF102))</f>
        <v/>
      </c>
      <c r="AC98" s="104"/>
      <c r="AD98" s="104"/>
      <c r="AE98" s="104"/>
      <c r="AF98" s="105"/>
      <c r="AN98" s="16"/>
      <c r="AO98" s="16"/>
      <c r="AP98" s="16"/>
      <c r="AQ98" s="16"/>
      <c r="AR98" s="1"/>
      <c r="AS98" s="1"/>
      <c r="AT98" s="1"/>
      <c r="AU98" s="1"/>
      <c r="AV98" s="1"/>
      <c r="AW98" s="1"/>
      <c r="AX98" s="16"/>
      <c r="AY98" s="16"/>
      <c r="AZ98" s="16"/>
      <c r="BA98" s="16"/>
      <c r="BB98" s="16"/>
      <c r="BC98" s="16"/>
      <c r="BD98" s="16"/>
      <c r="BE98" s="16"/>
    </row>
    <row r="99" spans="3:57">
      <c r="C99" s="69" t="str">
        <f>C94</f>
        <v>砂質土</v>
      </c>
      <c r="D99" s="70"/>
      <c r="E99" s="70"/>
      <c r="F99" s="70"/>
      <c r="G99" s="71"/>
      <c r="H99" s="72" t="s">
        <v>32</v>
      </c>
      <c r="I99" s="70"/>
      <c r="J99" s="70"/>
      <c r="K99" s="70"/>
      <c r="L99" s="71"/>
      <c r="M99" s="72" t="s">
        <v>33</v>
      </c>
      <c r="N99" s="70"/>
      <c r="O99" s="70"/>
      <c r="P99" s="70"/>
      <c r="Q99" s="70"/>
      <c r="R99" s="96" t="str">
        <f>R94</f>
        <v>玉石混り砂礫土</v>
      </c>
      <c r="S99" s="96"/>
      <c r="T99" s="96"/>
      <c r="U99" s="96"/>
      <c r="V99" s="96"/>
      <c r="W99" s="96" t="str">
        <f>W94</f>
        <v>玉石Ⅰ</v>
      </c>
      <c r="X99" s="96"/>
      <c r="Y99" s="96"/>
      <c r="Z99" s="96"/>
      <c r="AA99" s="96"/>
      <c r="AB99" s="72" t="s">
        <v>34</v>
      </c>
      <c r="AC99" s="70"/>
      <c r="AD99" s="70"/>
      <c r="AE99" s="70"/>
      <c r="AF99" s="97"/>
      <c r="AN99" s="16"/>
      <c r="AO99" s="16"/>
      <c r="AP99" s="16"/>
      <c r="AQ99" s="16"/>
      <c r="AR99" s="1"/>
      <c r="AS99" s="1"/>
      <c r="AT99" s="1"/>
      <c r="AU99" s="1"/>
      <c r="AV99" s="1"/>
      <c r="AW99" s="1"/>
      <c r="AX99" s="16"/>
      <c r="AY99" s="16"/>
      <c r="AZ99" s="16"/>
      <c r="BA99" s="16"/>
      <c r="BB99" s="16"/>
      <c r="BC99" s="16"/>
      <c r="BD99" s="16"/>
      <c r="BE99" s="16"/>
    </row>
    <row r="100" spans="3:57">
      <c r="C100" s="75"/>
      <c r="D100" s="76"/>
      <c r="E100" s="76"/>
      <c r="F100" s="76"/>
      <c r="G100" s="77"/>
      <c r="H100" s="78"/>
      <c r="I100" s="76"/>
      <c r="J100" s="76"/>
      <c r="K100" s="76"/>
      <c r="L100" s="77"/>
      <c r="M100" s="78"/>
      <c r="N100" s="76"/>
      <c r="O100" s="76"/>
      <c r="P100" s="76"/>
      <c r="Q100" s="77"/>
      <c r="R100" s="78"/>
      <c r="S100" s="76"/>
      <c r="T100" s="76"/>
      <c r="U100" s="76"/>
      <c r="V100" s="77"/>
      <c r="W100" s="78"/>
      <c r="X100" s="76"/>
      <c r="Y100" s="76"/>
      <c r="Z100" s="76"/>
      <c r="AA100" s="77"/>
      <c r="AB100" s="78"/>
      <c r="AC100" s="76"/>
      <c r="AD100" s="76"/>
      <c r="AE100" s="76"/>
      <c r="AF100" s="79"/>
      <c r="AN100" s="16"/>
      <c r="AO100" s="16"/>
      <c r="AP100" s="16"/>
      <c r="AQ100" s="16"/>
      <c r="AR100" s="1"/>
      <c r="AS100" s="1"/>
      <c r="AT100" s="1"/>
      <c r="AU100" s="1"/>
      <c r="AV100" s="1"/>
      <c r="AW100" s="1"/>
      <c r="AX100" s="16"/>
      <c r="AY100" s="16"/>
      <c r="AZ100" s="16"/>
      <c r="BA100" s="16"/>
      <c r="BB100" s="16"/>
      <c r="BC100" s="16"/>
      <c r="BD100" s="16"/>
      <c r="BE100" s="16"/>
    </row>
    <row r="101" spans="3:57">
      <c r="C101" s="69" t="str">
        <f>C96</f>
        <v>軟岩Ⅰ-ｂ</v>
      </c>
      <c r="D101" s="70"/>
      <c r="E101" s="70"/>
      <c r="F101" s="70"/>
      <c r="G101" s="71"/>
      <c r="H101" s="72" t="s">
        <v>36</v>
      </c>
      <c r="I101" s="70"/>
      <c r="J101" s="70"/>
      <c r="K101" s="70"/>
      <c r="L101" s="71"/>
      <c r="M101" s="72" t="s">
        <v>37</v>
      </c>
      <c r="N101" s="70"/>
      <c r="O101" s="70"/>
      <c r="P101" s="70"/>
      <c r="Q101" s="71"/>
      <c r="R101" s="72" t="s">
        <v>38</v>
      </c>
      <c r="S101" s="70"/>
      <c r="T101" s="70"/>
      <c r="U101" s="70"/>
      <c r="V101" s="71"/>
      <c r="W101" s="72" t="s">
        <v>39</v>
      </c>
      <c r="X101" s="70"/>
      <c r="Y101" s="70"/>
      <c r="Z101" s="70"/>
      <c r="AA101" s="71"/>
      <c r="AB101" s="72"/>
      <c r="AC101" s="154"/>
      <c r="AD101" s="154"/>
      <c r="AE101" s="154"/>
      <c r="AF101" s="155"/>
      <c r="AN101" s="16"/>
      <c r="AO101" s="16"/>
      <c r="AP101" s="16"/>
      <c r="AQ101" s="16"/>
      <c r="AR101" s="1"/>
      <c r="AS101" s="1"/>
      <c r="AT101" s="1"/>
      <c r="AU101" s="1"/>
      <c r="AV101" s="1"/>
      <c r="AW101" s="1"/>
      <c r="AX101" s="16"/>
      <c r="AY101" s="16"/>
      <c r="AZ101" s="16"/>
      <c r="BA101" s="16"/>
      <c r="BB101" s="16"/>
      <c r="BC101" s="16"/>
      <c r="BD101" s="16"/>
      <c r="BE101" s="16"/>
    </row>
    <row r="102" spans="3:57" ht="14.25" thickBot="1">
      <c r="C102" s="89"/>
      <c r="D102" s="90"/>
      <c r="E102" s="90"/>
      <c r="F102" s="90"/>
      <c r="G102" s="91"/>
      <c r="H102" s="92"/>
      <c r="I102" s="90"/>
      <c r="J102" s="90"/>
      <c r="K102" s="90"/>
      <c r="L102" s="91"/>
      <c r="M102" s="92"/>
      <c r="N102" s="90"/>
      <c r="O102" s="90"/>
      <c r="P102" s="90"/>
      <c r="Q102" s="91"/>
      <c r="R102" s="92"/>
      <c r="S102" s="90"/>
      <c r="T102" s="90"/>
      <c r="U102" s="90"/>
      <c r="V102" s="91"/>
      <c r="W102" s="92"/>
      <c r="X102" s="90"/>
      <c r="Y102" s="90"/>
      <c r="Z102" s="90"/>
      <c r="AA102" s="91"/>
      <c r="AB102" s="93"/>
      <c r="AC102" s="94"/>
      <c r="AD102" s="94"/>
      <c r="AE102" s="94"/>
      <c r="AF102" s="95"/>
      <c r="AN102" s="16"/>
      <c r="AO102" s="16"/>
      <c r="AP102" s="16"/>
      <c r="AQ102" s="16"/>
      <c r="AR102" s="1"/>
      <c r="AS102" s="1"/>
      <c r="AT102" s="1"/>
      <c r="AU102" s="1"/>
      <c r="AV102" s="1"/>
      <c r="AW102" s="1"/>
      <c r="AX102" s="16"/>
      <c r="AY102" s="16"/>
      <c r="AZ102" s="16"/>
      <c r="BA102" s="16"/>
      <c r="BB102" s="16"/>
      <c r="BC102" s="16"/>
      <c r="BD102" s="16"/>
      <c r="BE102" s="16"/>
    </row>
    <row r="103" spans="3:57">
      <c r="C103" s="98" t="s">
        <v>46</v>
      </c>
      <c r="D103" s="99"/>
      <c r="E103" s="99"/>
      <c r="F103" s="99"/>
      <c r="G103" s="99"/>
      <c r="H103" s="100" t="s">
        <v>127</v>
      </c>
      <c r="I103" s="100"/>
      <c r="J103" s="100"/>
      <c r="K103" s="100"/>
      <c r="L103" s="100"/>
      <c r="M103" s="101"/>
      <c r="N103" s="101"/>
      <c r="O103" s="101"/>
      <c r="P103" s="102"/>
      <c r="Q103" s="46" t="s">
        <v>128</v>
      </c>
      <c r="R103" s="100" t="s">
        <v>129</v>
      </c>
      <c r="S103" s="100"/>
      <c r="T103" s="100"/>
      <c r="U103" s="100"/>
      <c r="V103" s="100"/>
      <c r="W103" s="101"/>
      <c r="X103" s="101"/>
      <c r="Y103" s="101"/>
      <c r="Z103" s="102"/>
      <c r="AA103" s="14" t="s">
        <v>130</v>
      </c>
      <c r="AB103" s="103" t="str">
        <f>IF(SUM(C105:AF105,C107:AF107)=0,"",SUM(C105:AF105,C107:AF107))</f>
        <v/>
      </c>
      <c r="AC103" s="104"/>
      <c r="AD103" s="104"/>
      <c r="AE103" s="104"/>
      <c r="AF103" s="105"/>
      <c r="AN103" s="16"/>
      <c r="AO103" s="16"/>
      <c r="AP103" s="16"/>
      <c r="AQ103" s="16"/>
      <c r="AR103" s="1"/>
      <c r="AS103" s="1"/>
      <c r="AT103" s="1"/>
      <c r="AU103" s="1"/>
      <c r="AV103" s="1"/>
      <c r="AW103" s="1"/>
      <c r="AX103" s="16"/>
      <c r="AY103" s="16"/>
      <c r="AZ103" s="16"/>
      <c r="BA103" s="16"/>
      <c r="BB103" s="16"/>
      <c r="BC103" s="16"/>
      <c r="BD103" s="16"/>
      <c r="BE103" s="16"/>
    </row>
    <row r="104" spans="3:57">
      <c r="C104" s="69" t="str">
        <f>C99</f>
        <v>砂質土</v>
      </c>
      <c r="D104" s="70"/>
      <c r="E104" s="70"/>
      <c r="F104" s="70"/>
      <c r="G104" s="71"/>
      <c r="H104" s="72" t="s">
        <v>32</v>
      </c>
      <c r="I104" s="70"/>
      <c r="J104" s="70"/>
      <c r="K104" s="70"/>
      <c r="L104" s="71"/>
      <c r="M104" s="72" t="s">
        <v>33</v>
      </c>
      <c r="N104" s="70"/>
      <c r="O104" s="70"/>
      <c r="P104" s="70"/>
      <c r="Q104" s="70"/>
      <c r="R104" s="96" t="str">
        <f>R99</f>
        <v>玉石混り砂礫土</v>
      </c>
      <c r="S104" s="96"/>
      <c r="T104" s="96"/>
      <c r="U104" s="96"/>
      <c r="V104" s="96"/>
      <c r="W104" s="96" t="str">
        <f>W99</f>
        <v>玉石Ⅰ</v>
      </c>
      <c r="X104" s="96"/>
      <c r="Y104" s="96"/>
      <c r="Z104" s="96"/>
      <c r="AA104" s="96"/>
      <c r="AB104" s="72" t="s">
        <v>34</v>
      </c>
      <c r="AC104" s="70"/>
      <c r="AD104" s="70"/>
      <c r="AE104" s="70"/>
      <c r="AF104" s="97"/>
      <c r="AN104" s="16"/>
      <c r="AO104" s="16"/>
      <c r="AP104" s="16"/>
      <c r="AQ104" s="16"/>
      <c r="AR104" s="1"/>
      <c r="AS104" s="1"/>
      <c r="AT104" s="1"/>
      <c r="AU104" s="1"/>
      <c r="AV104" s="1"/>
      <c r="AW104" s="1"/>
      <c r="AX104" s="16"/>
      <c r="AY104" s="16"/>
      <c r="AZ104" s="16"/>
      <c r="BA104" s="16"/>
      <c r="BB104" s="16"/>
      <c r="BC104" s="16"/>
      <c r="BD104" s="16"/>
      <c r="BE104" s="16"/>
    </row>
    <row r="105" spans="3:57">
      <c r="C105" s="75"/>
      <c r="D105" s="76"/>
      <c r="E105" s="76"/>
      <c r="F105" s="76"/>
      <c r="G105" s="77"/>
      <c r="H105" s="78"/>
      <c r="I105" s="76"/>
      <c r="J105" s="76"/>
      <c r="K105" s="76"/>
      <c r="L105" s="77"/>
      <c r="M105" s="78"/>
      <c r="N105" s="76"/>
      <c r="O105" s="76"/>
      <c r="P105" s="76"/>
      <c r="Q105" s="77"/>
      <c r="R105" s="78"/>
      <c r="S105" s="76"/>
      <c r="T105" s="76"/>
      <c r="U105" s="76"/>
      <c r="V105" s="77"/>
      <c r="W105" s="78"/>
      <c r="X105" s="76"/>
      <c r="Y105" s="76"/>
      <c r="Z105" s="76"/>
      <c r="AA105" s="77"/>
      <c r="AB105" s="78"/>
      <c r="AC105" s="76"/>
      <c r="AD105" s="76"/>
      <c r="AE105" s="76"/>
      <c r="AF105" s="79"/>
      <c r="AN105" s="16"/>
      <c r="AO105" s="16"/>
      <c r="AP105" s="16"/>
      <c r="AQ105" s="16"/>
      <c r="AR105" s="1"/>
      <c r="AS105" s="1"/>
      <c r="AT105" s="1"/>
      <c r="AU105" s="1"/>
      <c r="AV105" s="1"/>
      <c r="AW105" s="1"/>
      <c r="AX105" s="16"/>
      <c r="AY105" s="16"/>
      <c r="AZ105" s="16"/>
      <c r="BA105" s="16"/>
      <c r="BB105" s="16"/>
      <c r="BC105" s="16"/>
      <c r="BD105" s="16"/>
      <c r="BE105" s="16"/>
    </row>
    <row r="106" spans="3:57">
      <c r="C106" s="69" t="str">
        <f>C101</f>
        <v>軟岩Ⅰ-ｂ</v>
      </c>
      <c r="D106" s="70"/>
      <c r="E106" s="70"/>
      <c r="F106" s="70"/>
      <c r="G106" s="71"/>
      <c r="H106" s="72" t="s">
        <v>36</v>
      </c>
      <c r="I106" s="70"/>
      <c r="J106" s="70"/>
      <c r="K106" s="70"/>
      <c r="L106" s="71"/>
      <c r="M106" s="72" t="s">
        <v>37</v>
      </c>
      <c r="N106" s="70"/>
      <c r="O106" s="70"/>
      <c r="P106" s="70"/>
      <c r="Q106" s="71"/>
      <c r="R106" s="72" t="s">
        <v>38</v>
      </c>
      <c r="S106" s="70"/>
      <c r="T106" s="70"/>
      <c r="U106" s="70"/>
      <c r="V106" s="71"/>
      <c r="W106" s="72" t="s">
        <v>39</v>
      </c>
      <c r="X106" s="70"/>
      <c r="Y106" s="70"/>
      <c r="Z106" s="70"/>
      <c r="AA106" s="71"/>
      <c r="AB106" s="72"/>
      <c r="AC106" s="154"/>
      <c r="AD106" s="154"/>
      <c r="AE106" s="154"/>
      <c r="AF106" s="155"/>
      <c r="AN106" s="16"/>
      <c r="AO106" s="16"/>
      <c r="AP106" s="16"/>
      <c r="AQ106" s="16"/>
      <c r="AR106" s="1"/>
      <c r="AS106" s="1"/>
      <c r="AT106" s="1"/>
      <c r="AU106" s="1"/>
      <c r="AV106" s="1"/>
      <c r="AW106" s="1"/>
      <c r="AX106" s="16"/>
      <c r="AY106" s="16"/>
      <c r="AZ106" s="16"/>
      <c r="BA106" s="16"/>
      <c r="BB106" s="16"/>
      <c r="BC106" s="16"/>
      <c r="BD106" s="16"/>
      <c r="BE106" s="16"/>
    </row>
    <row r="107" spans="3:57" ht="14.25" thickBot="1">
      <c r="C107" s="89"/>
      <c r="D107" s="90"/>
      <c r="E107" s="90"/>
      <c r="F107" s="90"/>
      <c r="G107" s="91"/>
      <c r="H107" s="92"/>
      <c r="I107" s="90"/>
      <c r="J107" s="90"/>
      <c r="K107" s="90"/>
      <c r="L107" s="91"/>
      <c r="M107" s="92"/>
      <c r="N107" s="90"/>
      <c r="O107" s="90"/>
      <c r="P107" s="90"/>
      <c r="Q107" s="91"/>
      <c r="R107" s="92"/>
      <c r="S107" s="90"/>
      <c r="T107" s="90"/>
      <c r="U107" s="90"/>
      <c r="V107" s="91"/>
      <c r="W107" s="92"/>
      <c r="X107" s="90"/>
      <c r="Y107" s="90"/>
      <c r="Z107" s="90"/>
      <c r="AA107" s="91"/>
      <c r="AB107" s="93"/>
      <c r="AC107" s="94"/>
      <c r="AD107" s="94"/>
      <c r="AE107" s="94"/>
      <c r="AF107" s="95"/>
      <c r="AN107" s="16"/>
      <c r="AO107" s="16"/>
      <c r="AP107" s="16"/>
      <c r="AQ107" s="16"/>
      <c r="AR107" s="1"/>
      <c r="AS107" s="1"/>
      <c r="AT107" s="1"/>
      <c r="AU107" s="1"/>
      <c r="AV107" s="1"/>
      <c r="AW107" s="1"/>
      <c r="AX107" s="16"/>
      <c r="AY107" s="16"/>
      <c r="AZ107" s="16"/>
      <c r="BA107" s="16"/>
      <c r="BB107" s="16"/>
      <c r="BC107" s="16"/>
      <c r="BD107" s="16"/>
      <c r="BE107" s="16"/>
    </row>
    <row r="108" spans="3:57">
      <c r="C108" s="98" t="s">
        <v>47</v>
      </c>
      <c r="D108" s="99"/>
      <c r="E108" s="99"/>
      <c r="F108" s="99"/>
      <c r="G108" s="99"/>
      <c r="H108" s="100" t="s">
        <v>127</v>
      </c>
      <c r="I108" s="100"/>
      <c r="J108" s="100"/>
      <c r="K108" s="100"/>
      <c r="L108" s="100"/>
      <c r="M108" s="101"/>
      <c r="N108" s="101"/>
      <c r="O108" s="101"/>
      <c r="P108" s="102"/>
      <c r="Q108" s="46" t="s">
        <v>128</v>
      </c>
      <c r="R108" s="100" t="s">
        <v>129</v>
      </c>
      <c r="S108" s="100"/>
      <c r="T108" s="100"/>
      <c r="U108" s="100"/>
      <c r="V108" s="100"/>
      <c r="W108" s="101"/>
      <c r="X108" s="101"/>
      <c r="Y108" s="101"/>
      <c r="Z108" s="102"/>
      <c r="AA108" s="14" t="s">
        <v>130</v>
      </c>
      <c r="AB108" s="103" t="str">
        <f>IF(SUM(C110:AF110,C112:AF112)=0,"",SUM(C110:AF110,C112:AF112))</f>
        <v/>
      </c>
      <c r="AC108" s="104"/>
      <c r="AD108" s="104"/>
      <c r="AE108" s="104"/>
      <c r="AF108" s="105"/>
      <c r="AN108" s="16"/>
      <c r="AO108" s="16"/>
      <c r="AP108" s="16"/>
      <c r="AQ108" s="16"/>
      <c r="AR108" s="1"/>
      <c r="AS108" s="1"/>
      <c r="AT108" s="1"/>
      <c r="AU108" s="1"/>
      <c r="AV108" s="1"/>
      <c r="AW108" s="1"/>
      <c r="AX108" s="16"/>
      <c r="AY108" s="16"/>
      <c r="AZ108" s="16"/>
      <c r="BA108" s="16"/>
      <c r="BB108" s="16"/>
      <c r="BC108" s="16"/>
      <c r="BD108" s="16"/>
      <c r="BE108" s="16"/>
    </row>
    <row r="109" spans="3:57">
      <c r="C109" s="69" t="str">
        <f>C104</f>
        <v>砂質土</v>
      </c>
      <c r="D109" s="70"/>
      <c r="E109" s="70"/>
      <c r="F109" s="70"/>
      <c r="G109" s="71"/>
      <c r="H109" s="72" t="s">
        <v>32</v>
      </c>
      <c r="I109" s="70"/>
      <c r="J109" s="70"/>
      <c r="K109" s="70"/>
      <c r="L109" s="71"/>
      <c r="M109" s="72" t="s">
        <v>33</v>
      </c>
      <c r="N109" s="70"/>
      <c r="O109" s="70"/>
      <c r="P109" s="70"/>
      <c r="Q109" s="70"/>
      <c r="R109" s="96" t="str">
        <f>R104</f>
        <v>玉石混り砂礫土</v>
      </c>
      <c r="S109" s="96"/>
      <c r="T109" s="96"/>
      <c r="U109" s="96"/>
      <c r="V109" s="96"/>
      <c r="W109" s="96" t="str">
        <f>W104</f>
        <v>玉石Ⅰ</v>
      </c>
      <c r="X109" s="96"/>
      <c r="Y109" s="96"/>
      <c r="Z109" s="96"/>
      <c r="AA109" s="96"/>
      <c r="AB109" s="72" t="s">
        <v>34</v>
      </c>
      <c r="AC109" s="70"/>
      <c r="AD109" s="70"/>
      <c r="AE109" s="70"/>
      <c r="AF109" s="97"/>
      <c r="AN109" s="16"/>
      <c r="AO109" s="16"/>
      <c r="AP109" s="16"/>
      <c r="AQ109" s="16"/>
      <c r="AR109" s="1"/>
      <c r="AS109" s="1"/>
      <c r="AT109" s="1"/>
      <c r="AU109" s="1"/>
      <c r="AV109" s="1"/>
      <c r="AW109" s="1"/>
      <c r="AX109" s="16"/>
      <c r="AY109" s="16"/>
      <c r="AZ109" s="16"/>
      <c r="BA109" s="16"/>
      <c r="BB109" s="16"/>
      <c r="BC109" s="16"/>
      <c r="BD109" s="16"/>
      <c r="BE109" s="16"/>
    </row>
    <row r="110" spans="3:57">
      <c r="C110" s="75"/>
      <c r="D110" s="76"/>
      <c r="E110" s="76"/>
      <c r="F110" s="76"/>
      <c r="G110" s="77"/>
      <c r="H110" s="78"/>
      <c r="I110" s="76"/>
      <c r="J110" s="76"/>
      <c r="K110" s="76"/>
      <c r="L110" s="77"/>
      <c r="M110" s="78"/>
      <c r="N110" s="76"/>
      <c r="O110" s="76"/>
      <c r="P110" s="76"/>
      <c r="Q110" s="77"/>
      <c r="R110" s="78"/>
      <c r="S110" s="76"/>
      <c r="T110" s="76"/>
      <c r="U110" s="76"/>
      <c r="V110" s="77"/>
      <c r="W110" s="78"/>
      <c r="X110" s="76"/>
      <c r="Y110" s="76"/>
      <c r="Z110" s="76"/>
      <c r="AA110" s="77"/>
      <c r="AB110" s="78"/>
      <c r="AC110" s="76"/>
      <c r="AD110" s="76"/>
      <c r="AE110" s="76"/>
      <c r="AF110" s="79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</row>
    <row r="111" spans="3:57">
      <c r="C111" s="69" t="str">
        <f>C106</f>
        <v>軟岩Ⅰ-ｂ</v>
      </c>
      <c r="D111" s="70"/>
      <c r="E111" s="70"/>
      <c r="F111" s="70"/>
      <c r="G111" s="71"/>
      <c r="H111" s="72" t="s">
        <v>36</v>
      </c>
      <c r="I111" s="70"/>
      <c r="J111" s="70"/>
      <c r="K111" s="70"/>
      <c r="L111" s="71"/>
      <c r="M111" s="72" t="s">
        <v>37</v>
      </c>
      <c r="N111" s="70"/>
      <c r="O111" s="70"/>
      <c r="P111" s="70"/>
      <c r="Q111" s="71"/>
      <c r="R111" s="72" t="s">
        <v>38</v>
      </c>
      <c r="S111" s="70"/>
      <c r="T111" s="70"/>
      <c r="U111" s="70"/>
      <c r="V111" s="71"/>
      <c r="W111" s="72" t="s">
        <v>39</v>
      </c>
      <c r="X111" s="70"/>
      <c r="Y111" s="70"/>
      <c r="Z111" s="70"/>
      <c r="AA111" s="71"/>
      <c r="AB111" s="72"/>
      <c r="AC111" s="154"/>
      <c r="AD111" s="154"/>
      <c r="AE111" s="154"/>
      <c r="AF111" s="155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</row>
    <row r="112" spans="3:57" ht="14.25" thickBot="1">
      <c r="C112" s="89"/>
      <c r="D112" s="90"/>
      <c r="E112" s="90"/>
      <c r="F112" s="90"/>
      <c r="G112" s="91"/>
      <c r="H112" s="92"/>
      <c r="I112" s="90"/>
      <c r="J112" s="90"/>
      <c r="K112" s="90"/>
      <c r="L112" s="91"/>
      <c r="M112" s="92"/>
      <c r="N112" s="90"/>
      <c r="O112" s="90"/>
      <c r="P112" s="90"/>
      <c r="Q112" s="91"/>
      <c r="R112" s="92"/>
      <c r="S112" s="90"/>
      <c r="T112" s="90"/>
      <c r="U112" s="90"/>
      <c r="V112" s="91"/>
      <c r="W112" s="92"/>
      <c r="X112" s="90"/>
      <c r="Y112" s="90"/>
      <c r="Z112" s="90"/>
      <c r="AA112" s="91"/>
      <c r="AB112" s="93"/>
      <c r="AC112" s="94"/>
      <c r="AD112" s="94"/>
      <c r="AE112" s="94"/>
      <c r="AF112" s="95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</row>
    <row r="113" spans="3:57">
      <c r="C113" s="98" t="s">
        <v>48</v>
      </c>
      <c r="D113" s="99"/>
      <c r="E113" s="99"/>
      <c r="F113" s="99"/>
      <c r="G113" s="99"/>
      <c r="H113" s="100" t="s">
        <v>127</v>
      </c>
      <c r="I113" s="100"/>
      <c r="J113" s="100"/>
      <c r="K113" s="100"/>
      <c r="L113" s="100"/>
      <c r="M113" s="101"/>
      <c r="N113" s="101"/>
      <c r="O113" s="101"/>
      <c r="P113" s="102"/>
      <c r="Q113" s="46" t="s">
        <v>128</v>
      </c>
      <c r="R113" s="100" t="s">
        <v>129</v>
      </c>
      <c r="S113" s="100"/>
      <c r="T113" s="100"/>
      <c r="U113" s="100"/>
      <c r="V113" s="100"/>
      <c r="W113" s="101"/>
      <c r="X113" s="101"/>
      <c r="Y113" s="101"/>
      <c r="Z113" s="102"/>
      <c r="AA113" s="14" t="s">
        <v>130</v>
      </c>
      <c r="AB113" s="103" t="str">
        <f>IF(SUM(C115:AF115,C117:AF117)=0,"",SUM(C115:AF115,C117:AF117))</f>
        <v/>
      </c>
      <c r="AC113" s="104"/>
      <c r="AD113" s="104"/>
      <c r="AE113" s="104"/>
      <c r="AF113" s="105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</row>
    <row r="114" spans="3:57">
      <c r="C114" s="69" t="str">
        <f>C109</f>
        <v>砂質土</v>
      </c>
      <c r="D114" s="70"/>
      <c r="E114" s="70"/>
      <c r="F114" s="70"/>
      <c r="G114" s="71"/>
      <c r="H114" s="72" t="s">
        <v>32</v>
      </c>
      <c r="I114" s="70"/>
      <c r="J114" s="70"/>
      <c r="K114" s="70"/>
      <c r="L114" s="71"/>
      <c r="M114" s="72" t="s">
        <v>33</v>
      </c>
      <c r="N114" s="70"/>
      <c r="O114" s="70"/>
      <c r="P114" s="70"/>
      <c r="Q114" s="70"/>
      <c r="R114" s="96" t="str">
        <f>R109</f>
        <v>玉石混り砂礫土</v>
      </c>
      <c r="S114" s="96"/>
      <c r="T114" s="96"/>
      <c r="U114" s="96"/>
      <c r="V114" s="96"/>
      <c r="W114" s="96" t="str">
        <f>W109</f>
        <v>玉石Ⅰ</v>
      </c>
      <c r="X114" s="96"/>
      <c r="Y114" s="96"/>
      <c r="Z114" s="96"/>
      <c r="AA114" s="96"/>
      <c r="AB114" s="72" t="s">
        <v>34</v>
      </c>
      <c r="AC114" s="70"/>
      <c r="AD114" s="70"/>
      <c r="AE114" s="70"/>
      <c r="AF114" s="97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</row>
    <row r="115" spans="3:57">
      <c r="C115" s="75"/>
      <c r="D115" s="76"/>
      <c r="E115" s="76"/>
      <c r="F115" s="76"/>
      <c r="G115" s="77"/>
      <c r="H115" s="78"/>
      <c r="I115" s="76"/>
      <c r="J115" s="76"/>
      <c r="K115" s="76"/>
      <c r="L115" s="77"/>
      <c r="M115" s="78"/>
      <c r="N115" s="76"/>
      <c r="O115" s="76"/>
      <c r="P115" s="76"/>
      <c r="Q115" s="77"/>
      <c r="R115" s="78"/>
      <c r="S115" s="76"/>
      <c r="T115" s="76"/>
      <c r="U115" s="76"/>
      <c r="V115" s="77"/>
      <c r="W115" s="78"/>
      <c r="X115" s="76"/>
      <c r="Y115" s="76"/>
      <c r="Z115" s="76"/>
      <c r="AA115" s="77"/>
      <c r="AB115" s="78"/>
      <c r="AC115" s="76"/>
      <c r="AD115" s="76"/>
      <c r="AE115" s="76"/>
      <c r="AF115" s="79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</row>
    <row r="116" spans="3:57">
      <c r="C116" s="69" t="str">
        <f>C111</f>
        <v>軟岩Ⅰ-ｂ</v>
      </c>
      <c r="D116" s="70"/>
      <c r="E116" s="70"/>
      <c r="F116" s="70"/>
      <c r="G116" s="71"/>
      <c r="H116" s="72" t="s">
        <v>36</v>
      </c>
      <c r="I116" s="70"/>
      <c r="J116" s="70"/>
      <c r="K116" s="70"/>
      <c r="L116" s="71"/>
      <c r="M116" s="72" t="s">
        <v>37</v>
      </c>
      <c r="N116" s="70"/>
      <c r="O116" s="70"/>
      <c r="P116" s="70"/>
      <c r="Q116" s="71"/>
      <c r="R116" s="72" t="s">
        <v>38</v>
      </c>
      <c r="S116" s="70"/>
      <c r="T116" s="70"/>
      <c r="U116" s="70"/>
      <c r="V116" s="71"/>
      <c r="W116" s="72" t="s">
        <v>39</v>
      </c>
      <c r="X116" s="70"/>
      <c r="Y116" s="70"/>
      <c r="Z116" s="70"/>
      <c r="AA116" s="71"/>
      <c r="AB116" s="72"/>
      <c r="AC116" s="154"/>
      <c r="AD116" s="154"/>
      <c r="AE116" s="154"/>
      <c r="AF116" s="155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</row>
    <row r="117" spans="3:57" ht="14.25" thickBot="1">
      <c r="C117" s="89"/>
      <c r="D117" s="90"/>
      <c r="E117" s="90"/>
      <c r="F117" s="90"/>
      <c r="G117" s="91"/>
      <c r="H117" s="92"/>
      <c r="I117" s="90"/>
      <c r="J117" s="90"/>
      <c r="K117" s="90"/>
      <c r="L117" s="91"/>
      <c r="M117" s="92"/>
      <c r="N117" s="90"/>
      <c r="O117" s="90"/>
      <c r="P117" s="90"/>
      <c r="Q117" s="91"/>
      <c r="R117" s="92"/>
      <c r="S117" s="90"/>
      <c r="T117" s="90"/>
      <c r="U117" s="90"/>
      <c r="V117" s="91"/>
      <c r="W117" s="92"/>
      <c r="X117" s="90"/>
      <c r="Y117" s="90"/>
      <c r="Z117" s="90"/>
      <c r="AA117" s="91"/>
      <c r="AB117" s="93"/>
      <c r="AC117" s="94"/>
      <c r="AD117" s="94"/>
      <c r="AE117" s="94"/>
      <c r="AF117" s="95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</row>
    <row r="118" spans="3:57"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</row>
    <row r="119" spans="3:57"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</row>
    <row r="120" spans="3:57">
      <c r="AN120" s="16"/>
      <c r="AO120" s="16"/>
      <c r="AP120" s="32"/>
      <c r="AQ120" s="32"/>
      <c r="AR120" s="32"/>
      <c r="AS120" s="32"/>
      <c r="AT120" s="32"/>
      <c r="AU120" s="32"/>
      <c r="AV120" s="16"/>
      <c r="AX120" s="28"/>
      <c r="AY120" s="16"/>
      <c r="AZ120" s="16"/>
      <c r="BA120" s="16"/>
      <c r="BB120" s="16"/>
      <c r="BC120" s="16"/>
      <c r="BD120" s="16"/>
      <c r="BE120" s="16"/>
    </row>
    <row r="121" spans="3:57"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28"/>
      <c r="AY121" s="16"/>
      <c r="AZ121" s="16"/>
      <c r="BA121" s="16"/>
      <c r="BB121" s="16"/>
      <c r="BC121" s="16"/>
      <c r="BD121" s="16"/>
      <c r="BE121" s="16"/>
    </row>
    <row r="122" spans="3:57">
      <c r="AN122" s="16"/>
      <c r="AO122" s="16"/>
      <c r="AP122" s="16"/>
      <c r="AQ122" s="16"/>
      <c r="AR122" s="16"/>
      <c r="AS122" s="16"/>
      <c r="AT122" s="16"/>
      <c r="AU122" s="16"/>
      <c r="AV122" s="16"/>
      <c r="AX122" s="28"/>
      <c r="AY122" s="16"/>
      <c r="AZ122" s="16"/>
      <c r="BA122" s="16"/>
      <c r="BB122" s="16"/>
      <c r="BC122" s="16"/>
      <c r="BD122" s="16"/>
      <c r="BE122" s="16"/>
    </row>
    <row r="123" spans="3:57"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28"/>
      <c r="AY123" s="16"/>
      <c r="AZ123" s="16"/>
      <c r="BA123" s="16"/>
      <c r="BB123" s="16"/>
      <c r="BC123" s="16"/>
      <c r="BD123" s="16"/>
      <c r="BE123" s="16"/>
    </row>
    <row r="124" spans="3:57">
      <c r="AN124" s="16"/>
      <c r="AO124" s="16"/>
      <c r="AP124" s="16"/>
      <c r="AQ124" s="16"/>
      <c r="AR124" s="16"/>
      <c r="AS124" s="16"/>
      <c r="AT124" s="16"/>
      <c r="AU124" s="16"/>
      <c r="AV124" s="16"/>
      <c r="AX124" s="28"/>
      <c r="AY124" s="16"/>
      <c r="AZ124" s="16"/>
      <c r="BA124" s="16"/>
      <c r="BB124" s="16"/>
      <c r="BC124" s="16"/>
      <c r="BD124" s="16"/>
      <c r="BE124" s="16"/>
    </row>
    <row r="125" spans="3:57"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28"/>
      <c r="AY125" s="16"/>
      <c r="AZ125" s="16"/>
      <c r="BA125" s="16"/>
      <c r="BB125" s="16"/>
      <c r="BC125" s="16"/>
      <c r="BD125" s="16"/>
      <c r="BE125" s="16"/>
    </row>
    <row r="126" spans="3:57">
      <c r="AN126" s="16"/>
      <c r="AO126" s="16"/>
      <c r="AP126" s="16"/>
      <c r="AQ126" s="16"/>
      <c r="AR126" s="16"/>
      <c r="AS126" s="16"/>
      <c r="AT126" s="16"/>
      <c r="AU126" s="16"/>
      <c r="AV126" s="16"/>
      <c r="AX126" s="28"/>
      <c r="AY126" s="16"/>
      <c r="AZ126" s="16"/>
      <c r="BA126" s="16"/>
      <c r="BB126" s="16"/>
      <c r="BC126" s="16"/>
      <c r="BD126" s="16"/>
      <c r="BE126" s="16"/>
    </row>
    <row r="127" spans="3:57"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28"/>
      <c r="AY127" s="16"/>
      <c r="AZ127" s="16"/>
      <c r="BA127" s="16"/>
      <c r="BB127" s="16"/>
      <c r="BC127" s="16"/>
      <c r="BD127" s="16"/>
      <c r="BE127" s="16"/>
    </row>
    <row r="128" spans="3:57">
      <c r="AN128" s="16"/>
      <c r="AO128" s="16"/>
      <c r="AP128" s="16"/>
      <c r="AQ128" s="16"/>
      <c r="AR128" s="16"/>
      <c r="AS128" s="16"/>
      <c r="AT128" s="16"/>
      <c r="AU128" s="16"/>
      <c r="AV128" s="16"/>
      <c r="AX128" s="28"/>
      <c r="AY128" s="16"/>
      <c r="AZ128" s="16"/>
      <c r="BA128" s="16"/>
      <c r="BB128" s="16"/>
      <c r="BC128" s="16"/>
      <c r="BD128" s="16"/>
      <c r="BE128" s="16"/>
    </row>
    <row r="129" spans="40:57"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28"/>
      <c r="AY129" s="16"/>
      <c r="AZ129" s="16"/>
      <c r="BA129" s="16"/>
      <c r="BB129" s="16"/>
      <c r="BC129" s="16"/>
      <c r="BD129" s="16"/>
      <c r="BE129" s="16"/>
    </row>
    <row r="130" spans="40:57">
      <c r="AN130" s="16"/>
      <c r="AO130" s="16"/>
      <c r="AP130" s="16"/>
      <c r="AQ130" s="16"/>
      <c r="AR130" s="16"/>
      <c r="AS130" s="16"/>
      <c r="AT130" s="16"/>
      <c r="AU130" s="16"/>
      <c r="AV130" s="16"/>
      <c r="AW130" s="32"/>
      <c r="AX130" s="28"/>
      <c r="AY130" s="16"/>
      <c r="AZ130" s="16"/>
      <c r="BA130" s="16"/>
      <c r="BB130" s="16"/>
      <c r="BC130" s="16"/>
      <c r="BD130" s="16"/>
      <c r="BE130" s="16"/>
    </row>
    <row r="131" spans="40:57">
      <c r="AN131" s="16"/>
      <c r="AO131" s="16"/>
      <c r="AP131" s="32"/>
      <c r="AQ131" s="32"/>
      <c r="AR131" s="32"/>
      <c r="AS131" s="32"/>
      <c r="AT131" s="32"/>
      <c r="AU131" s="32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</row>
    <row r="132" spans="40:57"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</row>
    <row r="133" spans="40:57"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</row>
    <row r="134" spans="40:57"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</row>
    <row r="135" spans="40:57"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</row>
    <row r="136" spans="40:57"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</row>
    <row r="137" spans="40:57"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</row>
    <row r="138" spans="40:57"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</row>
    <row r="139" spans="40:57"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</row>
    <row r="140" spans="40:57"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</row>
    <row r="141" spans="40:57"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</row>
    <row r="142" spans="40:57"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</row>
    <row r="143" spans="40:57"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</row>
    <row r="144" spans="40:57"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</row>
    <row r="145" spans="40:57"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</row>
    <row r="146" spans="40:57">
      <c r="AN146" s="16"/>
      <c r="AQ146" s="68" t="s">
        <v>49</v>
      </c>
      <c r="AR146" s="68">
        <v>1</v>
      </c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</row>
    <row r="147" spans="40:57">
      <c r="AN147" s="16"/>
      <c r="AQ147" s="68" t="s">
        <v>51</v>
      </c>
      <c r="AR147" s="68">
        <v>2</v>
      </c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</row>
    <row r="148" spans="40:57">
      <c r="AN148" s="16"/>
      <c r="AQ148" s="68" t="s">
        <v>52</v>
      </c>
      <c r="AR148" s="68">
        <v>3</v>
      </c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</row>
    <row r="149" spans="40:57">
      <c r="AN149" s="16"/>
      <c r="AQ149" s="68" t="s">
        <v>53</v>
      </c>
      <c r="AR149" s="68">
        <v>4</v>
      </c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</row>
    <row r="150" spans="40:57">
      <c r="AN150" s="16"/>
      <c r="AQ150" s="68" t="s">
        <v>54</v>
      </c>
      <c r="AR150" s="68">
        <v>5</v>
      </c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</row>
    <row r="151" spans="40:57">
      <c r="AN151" s="16"/>
      <c r="AQ151" s="68" t="s">
        <v>55</v>
      </c>
      <c r="AR151" s="68">
        <v>6</v>
      </c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</row>
    <row r="152" spans="40:57">
      <c r="AN152" s="16"/>
      <c r="AQ152" s="68" t="s">
        <v>56</v>
      </c>
      <c r="AR152" s="68">
        <v>7</v>
      </c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</row>
    <row r="153" spans="40:57">
      <c r="AN153" s="16"/>
      <c r="AQ153" s="68" t="s">
        <v>57</v>
      </c>
      <c r="AR153" s="68">
        <v>8</v>
      </c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</row>
    <row r="154" spans="40:57">
      <c r="AN154" s="16"/>
      <c r="AQ154" s="68" t="s">
        <v>58</v>
      </c>
      <c r="AR154" s="68">
        <v>9</v>
      </c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</row>
    <row r="155" spans="40:57">
      <c r="AN155" s="16"/>
      <c r="AQ155" s="68" t="s">
        <v>59</v>
      </c>
      <c r="AR155" s="68">
        <v>10</v>
      </c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</row>
    <row r="156" spans="40:57">
      <c r="AN156" s="16"/>
      <c r="AQ156" s="68" t="s">
        <v>60</v>
      </c>
      <c r="AR156" s="68">
        <v>11</v>
      </c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</row>
    <row r="157" spans="40:57">
      <c r="AN157" s="16"/>
      <c r="AQ157" s="68" t="s">
        <v>61</v>
      </c>
      <c r="AR157" s="68">
        <v>12</v>
      </c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</row>
    <row r="158" spans="40:57">
      <c r="AN158" s="16"/>
      <c r="AQ158" s="68" t="s">
        <v>62</v>
      </c>
      <c r="AR158" s="68">
        <v>13</v>
      </c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</row>
    <row r="159" spans="40:57">
      <c r="AN159" s="16"/>
      <c r="AQ159" s="68" t="s">
        <v>63</v>
      </c>
      <c r="AR159" s="68">
        <v>14</v>
      </c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</row>
    <row r="160" spans="40:57">
      <c r="AN160" s="16"/>
      <c r="AQ160" s="68" t="s">
        <v>64</v>
      </c>
      <c r="AR160" s="68">
        <v>15</v>
      </c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</row>
    <row r="161" spans="40:57">
      <c r="AN161" s="16"/>
      <c r="AQ161" s="68" t="s">
        <v>65</v>
      </c>
      <c r="AR161" s="68">
        <v>16</v>
      </c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</row>
    <row r="162" spans="40:57">
      <c r="AN162" s="16"/>
      <c r="AQ162" s="68" t="s">
        <v>66</v>
      </c>
      <c r="AR162" s="68">
        <v>17</v>
      </c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</row>
    <row r="163" spans="40:57">
      <c r="AN163" s="16"/>
      <c r="AQ163" s="68" t="s">
        <v>67</v>
      </c>
      <c r="AR163" s="68">
        <v>18</v>
      </c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</row>
    <row r="164" spans="40:57">
      <c r="AN164" s="16"/>
      <c r="AQ164" s="68" t="s">
        <v>68</v>
      </c>
      <c r="AR164" s="68">
        <v>19</v>
      </c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</row>
    <row r="165" spans="40:57">
      <c r="AN165" s="16"/>
      <c r="AQ165" s="68" t="s">
        <v>69</v>
      </c>
      <c r="AR165" s="68">
        <v>20</v>
      </c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</row>
    <row r="166" spans="40:57">
      <c r="AN166" s="16"/>
      <c r="AQ166" s="68" t="s">
        <v>70</v>
      </c>
      <c r="AR166" s="68">
        <v>21</v>
      </c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</row>
    <row r="167" spans="40:57">
      <c r="AQ167" s="68" t="s">
        <v>71</v>
      </c>
      <c r="AR167" s="68">
        <v>22</v>
      </c>
    </row>
    <row r="168" spans="40:57">
      <c r="AQ168" s="68" t="s">
        <v>72</v>
      </c>
      <c r="AR168" s="68">
        <v>23</v>
      </c>
    </row>
    <row r="169" spans="40:57">
      <c r="AQ169" s="68" t="s">
        <v>73</v>
      </c>
      <c r="AR169" s="68">
        <v>24</v>
      </c>
    </row>
    <row r="170" spans="40:57">
      <c r="AQ170" s="68" t="s">
        <v>74</v>
      </c>
      <c r="AR170" s="68">
        <v>25</v>
      </c>
    </row>
    <row r="171" spans="40:57">
      <c r="AQ171" s="68" t="s">
        <v>75</v>
      </c>
      <c r="AR171" s="68">
        <v>26</v>
      </c>
    </row>
    <row r="172" spans="40:57">
      <c r="AQ172" s="68" t="s">
        <v>76</v>
      </c>
      <c r="AR172" s="68">
        <v>27</v>
      </c>
    </row>
    <row r="173" spans="40:57">
      <c r="AQ173" s="68" t="s">
        <v>77</v>
      </c>
      <c r="AR173" s="68">
        <v>28</v>
      </c>
    </row>
    <row r="174" spans="40:57">
      <c r="AQ174" s="68" t="s">
        <v>78</v>
      </c>
      <c r="AR174" s="68">
        <v>29</v>
      </c>
    </row>
    <row r="175" spans="40:57">
      <c r="AQ175" s="68" t="s">
        <v>79</v>
      </c>
      <c r="AR175" s="68">
        <v>30</v>
      </c>
    </row>
    <row r="176" spans="40:57">
      <c r="AQ176" s="68" t="s">
        <v>80</v>
      </c>
      <c r="AR176" s="68">
        <v>31</v>
      </c>
    </row>
    <row r="177" spans="43:44">
      <c r="AQ177" s="68" t="s">
        <v>81</v>
      </c>
      <c r="AR177" s="68">
        <v>32</v>
      </c>
    </row>
    <row r="178" spans="43:44">
      <c r="AQ178" s="68" t="s">
        <v>82</v>
      </c>
      <c r="AR178" s="68">
        <v>33</v>
      </c>
    </row>
    <row r="179" spans="43:44">
      <c r="AQ179" s="68" t="s">
        <v>83</v>
      </c>
      <c r="AR179" s="68">
        <v>34</v>
      </c>
    </row>
    <row r="180" spans="43:44">
      <c r="AQ180" s="68" t="s">
        <v>84</v>
      </c>
      <c r="AR180" s="68">
        <v>35</v>
      </c>
    </row>
    <row r="181" spans="43:44">
      <c r="AQ181" s="68" t="s">
        <v>85</v>
      </c>
      <c r="AR181" s="68">
        <v>36</v>
      </c>
    </row>
    <row r="182" spans="43:44">
      <c r="AQ182" s="68" t="s">
        <v>86</v>
      </c>
      <c r="AR182" s="68">
        <v>37</v>
      </c>
    </row>
    <row r="183" spans="43:44">
      <c r="AQ183" s="68" t="s">
        <v>87</v>
      </c>
      <c r="AR183" s="68">
        <v>38</v>
      </c>
    </row>
    <row r="184" spans="43:44">
      <c r="AQ184" s="68" t="s">
        <v>88</v>
      </c>
      <c r="AR184" s="68">
        <v>39</v>
      </c>
    </row>
    <row r="185" spans="43:44">
      <c r="AQ185" s="68" t="s">
        <v>89</v>
      </c>
      <c r="AR185" s="68">
        <v>40</v>
      </c>
    </row>
    <row r="186" spans="43:44">
      <c r="AQ186" s="68" t="s">
        <v>90</v>
      </c>
      <c r="AR186" s="68">
        <v>41</v>
      </c>
    </row>
    <row r="187" spans="43:44">
      <c r="AQ187" s="68" t="s">
        <v>91</v>
      </c>
      <c r="AR187" s="68">
        <v>42</v>
      </c>
    </row>
    <row r="188" spans="43:44">
      <c r="AQ188" s="68" t="s">
        <v>92</v>
      </c>
      <c r="AR188" s="68">
        <v>43</v>
      </c>
    </row>
    <row r="189" spans="43:44">
      <c r="AQ189" s="68" t="s">
        <v>93</v>
      </c>
      <c r="AR189" s="68">
        <v>44</v>
      </c>
    </row>
    <row r="190" spans="43:44">
      <c r="AQ190" s="68" t="s">
        <v>94</v>
      </c>
      <c r="AR190" s="68">
        <v>45</v>
      </c>
    </row>
    <row r="191" spans="43:44">
      <c r="AQ191" s="68" t="s">
        <v>95</v>
      </c>
      <c r="AR191" s="68">
        <v>46</v>
      </c>
    </row>
    <row r="192" spans="43:44">
      <c r="AQ192" s="68" t="s">
        <v>50</v>
      </c>
      <c r="AR192" s="68">
        <v>47</v>
      </c>
    </row>
  </sheetData>
  <mergeCells count="467">
    <mergeCell ref="H103:L103"/>
    <mergeCell ref="M103:P103"/>
    <mergeCell ref="R103:V103"/>
    <mergeCell ref="W103:Z103"/>
    <mergeCell ref="W88:Z88"/>
    <mergeCell ref="R97:V97"/>
    <mergeCell ref="I54:J54"/>
    <mergeCell ref="AA53:AB53"/>
    <mergeCell ref="H85:L85"/>
    <mergeCell ref="M85:Q85"/>
    <mergeCell ref="H86:L86"/>
    <mergeCell ref="M86:Q86"/>
    <mergeCell ref="M81:Q81"/>
    <mergeCell ref="AB103:AF103"/>
    <mergeCell ref="M68:P68"/>
    <mergeCell ref="M78:P78"/>
    <mergeCell ref="R78:V78"/>
    <mergeCell ref="W78:Z78"/>
    <mergeCell ref="H83:L83"/>
    <mergeCell ref="M83:P83"/>
    <mergeCell ref="AB84:AF84"/>
    <mergeCell ref="H82:L82"/>
    <mergeCell ref="R73:V73"/>
    <mergeCell ref="AB68:AF68"/>
    <mergeCell ref="AP4:AR4"/>
    <mergeCell ref="AD16:AE16"/>
    <mergeCell ref="AD17:AE17"/>
    <mergeCell ref="AD15:AE15"/>
    <mergeCell ref="AR10:AT10"/>
    <mergeCell ref="AR11:AT11"/>
    <mergeCell ref="AD12:AE12"/>
    <mergeCell ref="AD13:AE13"/>
    <mergeCell ref="AD14:AE14"/>
    <mergeCell ref="AR12:AT12"/>
    <mergeCell ref="AR15:AT15"/>
    <mergeCell ref="AR16:AT16"/>
    <mergeCell ref="AO4:AO5"/>
    <mergeCell ref="AR13:AT13"/>
    <mergeCell ref="AR14:AT14"/>
    <mergeCell ref="N6:AF6"/>
    <mergeCell ref="N5:AF5"/>
    <mergeCell ref="N4:AF4"/>
    <mergeCell ref="N11:P11"/>
    <mergeCell ref="X13:Y13"/>
    <mergeCell ref="U53:W53"/>
    <mergeCell ref="S20:U20"/>
    <mergeCell ref="C12:M13"/>
    <mergeCell ref="R12:S12"/>
    <mergeCell ref="N22:R22"/>
    <mergeCell ref="H68:L68"/>
    <mergeCell ref="R69:V69"/>
    <mergeCell ref="W69:AA69"/>
    <mergeCell ref="N28:R28"/>
    <mergeCell ref="Q57:S57"/>
    <mergeCell ref="C40:AF40"/>
    <mergeCell ref="Q52:S52"/>
    <mergeCell ref="U52:W52"/>
    <mergeCell ref="X52:Z52"/>
    <mergeCell ref="AB52:AC52"/>
    <mergeCell ref="AB69:AF69"/>
    <mergeCell ref="C56:AF56"/>
    <mergeCell ref="C30:M30"/>
    <mergeCell ref="C42:AF42"/>
    <mergeCell ref="X53:Z53"/>
    <mergeCell ref="N15:P15"/>
    <mergeCell ref="N13:P13"/>
    <mergeCell ref="T15:V15"/>
    <mergeCell ref="T57:AA57"/>
    <mergeCell ref="C18:M18"/>
    <mergeCell ref="F4:M4"/>
    <mergeCell ref="N7:Q7"/>
    <mergeCell ref="R17:S17"/>
    <mergeCell ref="C16:M17"/>
    <mergeCell ref="AK8:AL8"/>
    <mergeCell ref="Z14:AB14"/>
    <mergeCell ref="AD18:AE18"/>
    <mergeCell ref="R15:S15"/>
    <mergeCell ref="N12:P12"/>
    <mergeCell ref="R18:S18"/>
    <mergeCell ref="N18:P18"/>
    <mergeCell ref="T12:V12"/>
    <mergeCell ref="T14:V14"/>
    <mergeCell ref="N14:P14"/>
    <mergeCell ref="R13:S13"/>
    <mergeCell ref="T17:V17"/>
    <mergeCell ref="N16:P16"/>
    <mergeCell ref="N17:P17"/>
    <mergeCell ref="T16:V16"/>
    <mergeCell ref="Q10:R10"/>
    <mergeCell ref="C27:M27"/>
    <mergeCell ref="N25:R25"/>
    <mergeCell ref="N26:R26"/>
    <mergeCell ref="C26:M26"/>
    <mergeCell ref="C23:M23"/>
    <mergeCell ref="C14:M15"/>
    <mergeCell ref="E57:G57"/>
    <mergeCell ref="H57:I57"/>
    <mergeCell ref="C68:G68"/>
    <mergeCell ref="C29:M29"/>
    <mergeCell ref="N29:R29"/>
    <mergeCell ref="N31:R31"/>
    <mergeCell ref="N35:AF35"/>
    <mergeCell ref="C31:M31"/>
    <mergeCell ref="C54:E54"/>
    <mergeCell ref="F54:H54"/>
    <mergeCell ref="M54:O54"/>
    <mergeCell ref="P54:R54"/>
    <mergeCell ref="C45:H45"/>
    <mergeCell ref="C43:H43"/>
    <mergeCell ref="I43:N43"/>
    <mergeCell ref="C44:H44"/>
    <mergeCell ref="C47:F47"/>
    <mergeCell ref="C48:F48"/>
    <mergeCell ref="R68:V68"/>
    <mergeCell ref="W68:Z68"/>
    <mergeCell ref="R72:V72"/>
    <mergeCell ref="H84:L84"/>
    <mergeCell ref="M84:Q84"/>
    <mergeCell ref="R85:V85"/>
    <mergeCell ref="C81:G81"/>
    <mergeCell ref="H81:L81"/>
    <mergeCell ref="AB70:AF70"/>
    <mergeCell ref="W71:AA71"/>
    <mergeCell ref="AB71:AF71"/>
    <mergeCell ref="W70:AA70"/>
    <mergeCell ref="AB73:AF73"/>
    <mergeCell ref="AB78:AF78"/>
    <mergeCell ref="AB83:AF83"/>
    <mergeCell ref="H73:L73"/>
    <mergeCell ref="W73:Z73"/>
    <mergeCell ref="M70:Q70"/>
    <mergeCell ref="R70:V70"/>
    <mergeCell ref="R71:V71"/>
    <mergeCell ref="H78:L78"/>
    <mergeCell ref="C78:G78"/>
    <mergeCell ref="C74:G74"/>
    <mergeCell ref="H74:L74"/>
    <mergeCell ref="M74:Q74"/>
    <mergeCell ref="H75:L75"/>
    <mergeCell ref="R76:V76"/>
    <mergeCell ref="M77:Q77"/>
    <mergeCell ref="R77:V77"/>
    <mergeCell ref="C77:G77"/>
    <mergeCell ref="H77:L77"/>
    <mergeCell ref="R75:V75"/>
    <mergeCell ref="R74:V74"/>
    <mergeCell ref="M75:Q75"/>
    <mergeCell ref="C76:G76"/>
    <mergeCell ref="H76:L76"/>
    <mergeCell ref="M76:Q76"/>
    <mergeCell ref="C75:G75"/>
    <mergeCell ref="M82:Q82"/>
    <mergeCell ref="W84:AA84"/>
    <mergeCell ref="R84:V84"/>
    <mergeCell ref="R82:V82"/>
    <mergeCell ref="C83:G83"/>
    <mergeCell ref="C84:G84"/>
    <mergeCell ref="C82:G82"/>
    <mergeCell ref="AB82:AF82"/>
    <mergeCell ref="R83:V83"/>
    <mergeCell ref="W83:Z83"/>
    <mergeCell ref="W82:AA82"/>
    <mergeCell ref="H87:L87"/>
    <mergeCell ref="M87:Q87"/>
    <mergeCell ref="C92:G92"/>
    <mergeCell ref="M97:Q97"/>
    <mergeCell ref="R95:V95"/>
    <mergeCell ref="R96:V96"/>
    <mergeCell ref="H91:L91"/>
    <mergeCell ref="H89:L89"/>
    <mergeCell ref="C87:G87"/>
    <mergeCell ref="R89:V89"/>
    <mergeCell ref="R87:V87"/>
    <mergeCell ref="H88:L88"/>
    <mergeCell ref="M88:P88"/>
    <mergeCell ref="R88:V88"/>
    <mergeCell ref="C89:G89"/>
    <mergeCell ref="M89:Q89"/>
    <mergeCell ref="H93:L93"/>
    <mergeCell ref="M93:P93"/>
    <mergeCell ref="R93:V93"/>
    <mergeCell ref="C85:G85"/>
    <mergeCell ref="C86:G86"/>
    <mergeCell ref="R86:V86"/>
    <mergeCell ref="C95:G95"/>
    <mergeCell ref="H95:L95"/>
    <mergeCell ref="H90:L90"/>
    <mergeCell ref="M90:Q90"/>
    <mergeCell ref="C88:G88"/>
    <mergeCell ref="AB92:AF92"/>
    <mergeCell ref="AB94:AF94"/>
    <mergeCell ref="AB90:AF90"/>
    <mergeCell ref="AB95:AF95"/>
    <mergeCell ref="AB91:AF91"/>
    <mergeCell ref="W85:AA85"/>
    <mergeCell ref="W86:AA86"/>
    <mergeCell ref="W87:AA87"/>
    <mergeCell ref="AB87:AF87"/>
    <mergeCell ref="AB85:AF85"/>
    <mergeCell ref="AB89:AF89"/>
    <mergeCell ref="W89:AA89"/>
    <mergeCell ref="AB86:AF86"/>
    <mergeCell ref="R91:V91"/>
    <mergeCell ref="AB88:AF88"/>
    <mergeCell ref="AB93:AF93"/>
    <mergeCell ref="W90:AA90"/>
    <mergeCell ref="H92:L92"/>
    <mergeCell ref="M92:Q92"/>
    <mergeCell ref="R94:V94"/>
    <mergeCell ref="C94:G94"/>
    <mergeCell ref="W91:AA91"/>
    <mergeCell ref="H94:L94"/>
    <mergeCell ref="M94:Q94"/>
    <mergeCell ref="M96:Q96"/>
    <mergeCell ref="C96:G96"/>
    <mergeCell ref="C90:G90"/>
    <mergeCell ref="C91:G91"/>
    <mergeCell ref="M91:Q91"/>
    <mergeCell ref="W92:AA92"/>
    <mergeCell ref="R90:V90"/>
    <mergeCell ref="W93:Z93"/>
    <mergeCell ref="H102:L102"/>
    <mergeCell ref="M102:Q102"/>
    <mergeCell ref="W100:AA100"/>
    <mergeCell ref="W101:AA101"/>
    <mergeCell ref="R102:V102"/>
    <mergeCell ref="W94:AA94"/>
    <mergeCell ref="R100:V100"/>
    <mergeCell ref="R101:V101"/>
    <mergeCell ref="W97:AA97"/>
    <mergeCell ref="W95:AA95"/>
    <mergeCell ref="W96:AA96"/>
    <mergeCell ref="H98:L98"/>
    <mergeCell ref="M98:P98"/>
    <mergeCell ref="R98:V98"/>
    <mergeCell ref="W98:Z98"/>
    <mergeCell ref="R99:V99"/>
    <mergeCell ref="AB101:AF101"/>
    <mergeCell ref="H96:L96"/>
    <mergeCell ref="M101:Q101"/>
    <mergeCell ref="R92:V92"/>
    <mergeCell ref="C100:G100"/>
    <mergeCell ref="M99:Q99"/>
    <mergeCell ref="C97:G97"/>
    <mergeCell ref="C93:G93"/>
    <mergeCell ref="H100:L100"/>
    <mergeCell ref="M100:Q100"/>
    <mergeCell ref="C101:G101"/>
    <mergeCell ref="H101:L101"/>
    <mergeCell ref="C98:G98"/>
    <mergeCell ref="C99:G99"/>
    <mergeCell ref="H99:L99"/>
    <mergeCell ref="H97:L97"/>
    <mergeCell ref="AB98:AF98"/>
    <mergeCell ref="C109:G109"/>
    <mergeCell ref="W107:AA107"/>
    <mergeCell ref="R107:V107"/>
    <mergeCell ref="R106:V106"/>
    <mergeCell ref="W106:AA106"/>
    <mergeCell ref="W109:AA109"/>
    <mergeCell ref="C106:G106"/>
    <mergeCell ref="H109:L109"/>
    <mergeCell ref="W110:AA110"/>
    <mergeCell ref="R110:V110"/>
    <mergeCell ref="R109:V109"/>
    <mergeCell ref="C107:G107"/>
    <mergeCell ref="H107:L107"/>
    <mergeCell ref="M107:Q107"/>
    <mergeCell ref="W117:AA117"/>
    <mergeCell ref="R112:V112"/>
    <mergeCell ref="AB114:AF114"/>
    <mergeCell ref="W114:AA114"/>
    <mergeCell ref="AB112:AF112"/>
    <mergeCell ref="W112:AA112"/>
    <mergeCell ref="C116:G116"/>
    <mergeCell ref="AB117:AF117"/>
    <mergeCell ref="R115:V115"/>
    <mergeCell ref="R114:V114"/>
    <mergeCell ref="W115:AA115"/>
    <mergeCell ref="AB115:AF115"/>
    <mergeCell ref="H115:L115"/>
    <mergeCell ref="M115:Q115"/>
    <mergeCell ref="M114:Q114"/>
    <mergeCell ref="H112:L112"/>
    <mergeCell ref="M112:Q112"/>
    <mergeCell ref="H116:L116"/>
    <mergeCell ref="M116:Q116"/>
    <mergeCell ref="C112:G112"/>
    <mergeCell ref="C115:G115"/>
    <mergeCell ref="C80:G80"/>
    <mergeCell ref="H80:L80"/>
    <mergeCell ref="M80:Q80"/>
    <mergeCell ref="R81:V81"/>
    <mergeCell ref="R80:V80"/>
    <mergeCell ref="C79:G79"/>
    <mergeCell ref="H79:L79"/>
    <mergeCell ref="M79:Q79"/>
    <mergeCell ref="R79:V79"/>
    <mergeCell ref="C71:G71"/>
    <mergeCell ref="H71:L71"/>
    <mergeCell ref="M71:Q71"/>
    <mergeCell ref="C69:G69"/>
    <mergeCell ref="H69:L69"/>
    <mergeCell ref="M69:Q69"/>
    <mergeCell ref="C70:G70"/>
    <mergeCell ref="H70:L70"/>
    <mergeCell ref="C73:G73"/>
    <mergeCell ref="C72:G72"/>
    <mergeCell ref="H72:L72"/>
    <mergeCell ref="M72:Q72"/>
    <mergeCell ref="M73:P73"/>
    <mergeCell ref="AB77:AF77"/>
    <mergeCell ref="W76:AA76"/>
    <mergeCell ref="AB74:AF74"/>
    <mergeCell ref="W74:AA74"/>
    <mergeCell ref="AB72:AF72"/>
    <mergeCell ref="AB75:AF75"/>
    <mergeCell ref="AB76:AF76"/>
    <mergeCell ref="AB81:AF81"/>
    <mergeCell ref="AB79:AF79"/>
    <mergeCell ref="AB80:AF80"/>
    <mergeCell ref="W79:AA79"/>
    <mergeCell ref="W75:AA75"/>
    <mergeCell ref="W77:AA77"/>
    <mergeCell ref="W80:AA80"/>
    <mergeCell ref="W72:AA72"/>
    <mergeCell ref="W81:AA81"/>
    <mergeCell ref="AB109:AF109"/>
    <mergeCell ref="AB104:AF104"/>
    <mergeCell ref="W104:AA104"/>
    <mergeCell ref="H111:L111"/>
    <mergeCell ref="M111:Q111"/>
    <mergeCell ref="R111:V111"/>
    <mergeCell ref="M110:Q110"/>
    <mergeCell ref="H106:L106"/>
    <mergeCell ref="M106:Q106"/>
    <mergeCell ref="H110:L110"/>
    <mergeCell ref="M109:Q109"/>
    <mergeCell ref="AB111:AF111"/>
    <mergeCell ref="W111:AA111"/>
    <mergeCell ref="AB110:AF110"/>
    <mergeCell ref="AB106:AF106"/>
    <mergeCell ref="H104:L104"/>
    <mergeCell ref="M104:Q104"/>
    <mergeCell ref="AB105:AF105"/>
    <mergeCell ref="AB108:AF108"/>
    <mergeCell ref="H108:L108"/>
    <mergeCell ref="M108:P108"/>
    <mergeCell ref="R108:V108"/>
    <mergeCell ref="W108:Z108"/>
    <mergeCell ref="AB107:AF107"/>
    <mergeCell ref="AU4:AV4"/>
    <mergeCell ref="AU6:AV6"/>
    <mergeCell ref="T18:V18"/>
    <mergeCell ref="X18:Y18"/>
    <mergeCell ref="Z18:AB18"/>
    <mergeCell ref="N23:R23"/>
    <mergeCell ref="AK23:AL23"/>
    <mergeCell ref="U31:W31"/>
    <mergeCell ref="AK31:AL31"/>
    <mergeCell ref="U23:Y23"/>
    <mergeCell ref="N19:R19"/>
    <mergeCell ref="S19:T19"/>
    <mergeCell ref="N21:R21"/>
    <mergeCell ref="S21:T21"/>
    <mergeCell ref="N27:R27"/>
    <mergeCell ref="S22:T22"/>
    <mergeCell ref="N30:R30"/>
    <mergeCell ref="S30:AF30"/>
    <mergeCell ref="AP5:AR5"/>
    <mergeCell ref="N9:O9"/>
    <mergeCell ref="N10:P10"/>
    <mergeCell ref="AK20:AL20"/>
    <mergeCell ref="N20:R20"/>
    <mergeCell ref="AK7:AL7"/>
    <mergeCell ref="C28:M28"/>
    <mergeCell ref="S29:AF29"/>
    <mergeCell ref="S28:AF28"/>
    <mergeCell ref="N24:R24"/>
    <mergeCell ref="AO1:AQ2"/>
    <mergeCell ref="S10:AF10"/>
    <mergeCell ref="X17:Y17"/>
    <mergeCell ref="Z13:AB13"/>
    <mergeCell ref="Z15:AB15"/>
    <mergeCell ref="Q11:S11"/>
    <mergeCell ref="Z16:AB16"/>
    <mergeCell ref="X12:Y12"/>
    <mergeCell ref="Z12:AB12"/>
    <mergeCell ref="X15:Y15"/>
    <mergeCell ref="X14:Y14"/>
    <mergeCell ref="X16:Y16"/>
    <mergeCell ref="Z17:AB17"/>
    <mergeCell ref="R16:S16"/>
    <mergeCell ref="R14:S14"/>
    <mergeCell ref="T13:V13"/>
    <mergeCell ref="A1:AG1"/>
    <mergeCell ref="N3:AF3"/>
    <mergeCell ref="R7:AF7"/>
    <mergeCell ref="N8:Q8"/>
    <mergeCell ref="C37:M37"/>
    <mergeCell ref="C38:M38"/>
    <mergeCell ref="H47:K47"/>
    <mergeCell ref="H48:K48"/>
    <mergeCell ref="C50:AF50"/>
    <mergeCell ref="D52:F52"/>
    <mergeCell ref="N32:R32"/>
    <mergeCell ref="S32:AF32"/>
    <mergeCell ref="N33:R33"/>
    <mergeCell ref="S33:AF33"/>
    <mergeCell ref="N34:R34"/>
    <mergeCell ref="S34:W34"/>
    <mergeCell ref="X34:AF34"/>
    <mergeCell ref="C32:M32"/>
    <mergeCell ref="C33:M33"/>
    <mergeCell ref="C34:M34"/>
    <mergeCell ref="C35:M35"/>
    <mergeCell ref="C41:AF41"/>
    <mergeCell ref="C36:M36"/>
    <mergeCell ref="L48:M48"/>
    <mergeCell ref="C59:AF59"/>
    <mergeCell ref="C60:AF60"/>
    <mergeCell ref="C61:AF61"/>
    <mergeCell ref="C62:AF62"/>
    <mergeCell ref="C63:AF63"/>
    <mergeCell ref="C64:AF64"/>
    <mergeCell ref="C65:AF65"/>
    <mergeCell ref="C110:G110"/>
    <mergeCell ref="C113:G113"/>
    <mergeCell ref="C114:G114"/>
    <mergeCell ref="H114:L114"/>
    <mergeCell ref="C111:G111"/>
    <mergeCell ref="AB113:AF113"/>
    <mergeCell ref="H113:L113"/>
    <mergeCell ref="M113:P113"/>
    <mergeCell ref="R113:V113"/>
    <mergeCell ref="W113:Z113"/>
    <mergeCell ref="AB116:AF116"/>
    <mergeCell ref="R116:V116"/>
    <mergeCell ref="C117:G117"/>
    <mergeCell ref="H117:L117"/>
    <mergeCell ref="M117:Q117"/>
    <mergeCell ref="R117:V117"/>
    <mergeCell ref="W116:AA116"/>
    <mergeCell ref="C105:G105"/>
    <mergeCell ref="M105:Q105"/>
    <mergeCell ref="H105:L105"/>
    <mergeCell ref="C108:G108"/>
    <mergeCell ref="R105:V105"/>
    <mergeCell ref="W105:AA105"/>
    <mergeCell ref="Z2:AF2"/>
    <mergeCell ref="C104:G104"/>
    <mergeCell ref="M95:Q95"/>
    <mergeCell ref="AB100:AF100"/>
    <mergeCell ref="AB97:AF97"/>
    <mergeCell ref="AB99:AF99"/>
    <mergeCell ref="W99:AA99"/>
    <mergeCell ref="R104:V104"/>
    <mergeCell ref="W102:AA102"/>
    <mergeCell ref="AB96:AF96"/>
    <mergeCell ref="AB102:AF102"/>
    <mergeCell ref="C103:G103"/>
    <mergeCell ref="C102:G102"/>
    <mergeCell ref="I52:K52"/>
    <mergeCell ref="M52:P52"/>
    <mergeCell ref="N36:AF36"/>
    <mergeCell ref="N37:AF37"/>
    <mergeCell ref="N38:AF38"/>
  </mergeCells>
  <phoneticPr fontId="2"/>
  <dataValidations count="12">
    <dataValidation type="list" allowBlank="1" showInputMessage="1" showErrorMessage="1" sqref="N10:P10" xr:uid="{00000000-0002-0000-0100-000000000000}">
      <formula1>$AO$10:$AO$16</formula1>
    </dataValidation>
    <dataValidation type="list" allowBlank="1" showInputMessage="1" showErrorMessage="1" sqref="S10:AF10" xr:uid="{00000000-0002-0000-0100-000001000000}">
      <formula1>$AR$10:$AR$16</formula1>
    </dataValidation>
    <dataValidation type="list" allowBlank="1" showInputMessage="1" showErrorMessage="1" sqref="A1:AG1" xr:uid="{00000000-0002-0000-0100-000002000000}">
      <formula1>$AP$4:$AP$5</formula1>
    </dataValidation>
    <dataValidation type="list" allowBlank="1" showInputMessage="1" showErrorMessage="1" sqref="N23:R23" xr:uid="{00000000-0002-0000-0100-000003000000}">
      <formula1>$AO$23:$AO$24</formula1>
    </dataValidation>
    <dataValidation type="list" allowBlank="1" showInputMessage="1" showErrorMessage="1" sqref="N7:Q7" xr:uid="{00000000-0002-0000-0100-000004000000}">
      <formula1>$AQ$146:$AQ$192</formula1>
    </dataValidation>
    <dataValidation type="list" allowBlank="1" showInputMessage="1" showErrorMessage="1" sqref="N8:Q8" xr:uid="{00000000-0002-0000-0100-000005000000}">
      <formula1>$AO$18:$AO$20</formula1>
    </dataValidation>
    <dataValidation type="list" allowBlank="1" showInputMessage="1" showErrorMessage="1" sqref="N31:R31" xr:uid="{00000000-0002-0000-0100-000006000000}">
      <formula1>$AO$28:$AO$29</formula1>
    </dataValidation>
    <dataValidation type="list" allowBlank="1" showInputMessage="1" showErrorMessage="1" sqref="N20:R20" xr:uid="{00000000-0002-0000-0100-000007000000}">
      <formula1>$AR$18:$AR$20</formula1>
    </dataValidation>
    <dataValidation type="list" allowBlank="1" showInputMessage="1" showErrorMessage="1" sqref="AA53:AB53" xr:uid="{00000000-0002-0000-0100-000008000000}">
      <formula1>$AR$23:$AR$26</formula1>
    </dataValidation>
    <dataValidation type="list" allowBlank="1" showInputMessage="1" showErrorMessage="1" sqref="C69:G69 C71:G71" xr:uid="{00000000-0002-0000-0100-000009000000}">
      <formula1>$AQ$58:$AQ$61</formula1>
    </dataValidation>
    <dataValidation type="list" allowBlank="1" showInputMessage="1" showErrorMessage="1" sqref="R69:AA69" xr:uid="{00000000-0002-0000-0100-00000A000000}">
      <formula1>$AO$58:$AO$62</formula1>
    </dataValidation>
    <dataValidation type="list" allowBlank="1" showInputMessage="1" showErrorMessage="1" sqref="N34:R34" xr:uid="{00000000-0002-0000-0100-00000B000000}">
      <formula1>$AT$23:$AT$24</formula1>
    </dataValidation>
  </dataValidations>
  <pageMargins left="0.78740157480314965" right="0.39370078740157483" top="0.59055118110236227" bottom="0.54" header="0.51181102362204722" footer="0.51181102362204722"/>
  <pageSetup paperSize="9" orientation="portrait" horizontalDpi="300" verticalDpi="300" r:id="rId1"/>
  <headerFooter alignWithMargins="0"/>
  <ignoredErrors>
    <ignoredError sqref="N11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66" r:id="rId4" name="Check Box 146">
              <controlPr defaultSize="0" autoFill="0" autoLine="0" autoPict="0">
                <anchor moveWithCells="1">
                  <from>
                    <xdr:col>10</xdr:col>
                    <xdr:colOff>152400</xdr:colOff>
                    <xdr:row>39</xdr:row>
                    <xdr:rowOff>19050</xdr:rowOff>
                  </from>
                  <to>
                    <xdr:col>12</xdr:col>
                    <xdr:colOff>57150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7" r:id="rId5" name="Check Box 147">
              <controlPr defaultSize="0" autoFill="0" autoLine="0" autoPict="0">
                <anchor moveWithCells="1">
                  <from>
                    <xdr:col>6</xdr:col>
                    <xdr:colOff>142875</xdr:colOff>
                    <xdr:row>40</xdr:row>
                    <xdr:rowOff>9525</xdr:rowOff>
                  </from>
                  <to>
                    <xdr:col>8</xdr:col>
                    <xdr:colOff>47625</xdr:colOff>
                    <xdr:row>41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9" r:id="rId6" name="Check Box 149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0</xdr:rowOff>
                  </from>
                  <to>
                    <xdr:col>8</xdr:col>
                    <xdr:colOff>47625</xdr:colOff>
                    <xdr:row>43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0" r:id="rId7" name="Check Box 150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0</xdr:rowOff>
                  </from>
                  <to>
                    <xdr:col>8</xdr:col>
                    <xdr:colOff>47625</xdr:colOff>
                    <xdr:row>44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1" r:id="rId8" name="Check Box 151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0</xdr:rowOff>
                  </from>
                  <to>
                    <xdr:col>8</xdr:col>
                    <xdr:colOff>47625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7" r:id="rId9" name="Check Box 167">
              <controlPr defaultSize="0" autoFill="0" autoLine="0" autoPict="0">
                <anchor moveWithCells="1">
                  <from>
                    <xdr:col>6</xdr:col>
                    <xdr:colOff>142875</xdr:colOff>
                    <xdr:row>41</xdr:row>
                    <xdr:rowOff>0</xdr:rowOff>
                  </from>
                  <to>
                    <xdr:col>8</xdr:col>
                    <xdr:colOff>47625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8" r:id="rId10" name="Check Box 168">
              <controlPr defaultSize="0" autoFill="0" autoLine="0" autoPict="0">
                <anchor moveWithCells="1">
                  <from>
                    <xdr:col>9</xdr:col>
                    <xdr:colOff>95250</xdr:colOff>
                    <xdr:row>40</xdr:row>
                    <xdr:rowOff>171450</xdr:rowOff>
                  </from>
                  <to>
                    <xdr:col>11</xdr:col>
                    <xdr:colOff>0</xdr:colOff>
                    <xdr:row>42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9" r:id="rId11" name="Check Box 169">
              <controlPr defaultSize="0" autoFill="0" autoLine="0" autoPict="0">
                <anchor moveWithCells="1">
                  <from>
                    <xdr:col>16</xdr:col>
                    <xdr:colOff>133350</xdr:colOff>
                    <xdr:row>40</xdr:row>
                    <xdr:rowOff>152400</xdr:rowOff>
                  </from>
                  <to>
                    <xdr:col>18</xdr:col>
                    <xdr:colOff>38100</xdr:colOff>
                    <xdr:row>42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施工条件</vt:lpstr>
      <vt:lpstr>記入例!Print_Area</vt:lpstr>
      <vt:lpstr>施工条件!Print_Area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寺川</dc:creator>
  <cp:lastModifiedBy>TERAKAWA WINGS</cp:lastModifiedBy>
  <cp:lastPrinted>2014-04-08T03:35:34Z</cp:lastPrinted>
  <dcterms:created xsi:type="dcterms:W3CDTF">2000-12-06T09:56:46Z</dcterms:created>
  <dcterms:modified xsi:type="dcterms:W3CDTF">2025-03-04T08:03:52Z</dcterms:modified>
</cp:coreProperties>
</file>